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5"/>
  </bookViews>
  <sheets>
    <sheet name="KLSE-BS1" sheetId="1" r:id="rId1"/>
    <sheet name="KLSE-PL1" sheetId="2" r:id="rId2"/>
    <sheet name="KLSE-PL2" sheetId="3" r:id="rId3"/>
    <sheet name="CFlow" sheetId="4" r:id="rId4"/>
    <sheet name="Segmental" sheetId="5" r:id="rId5"/>
    <sheet name="Equity" sheetId="6" r:id="rId6"/>
  </sheets>
  <definedNames>
    <definedName name="_xlnm.Print_Area" localSheetId="0">'KLSE-BS1'!$B$1:$H$52</definedName>
    <definedName name="_xlnm.Print_Area" localSheetId="1">'KLSE-PL1'!$A$3:$F$36</definedName>
    <definedName name="_xlnm.Print_Area" localSheetId="2">'KLSE-PL2'!$B$2:$G$42</definedName>
  </definedNames>
  <calcPr fullCalcOnLoad="1"/>
</workbook>
</file>

<file path=xl/sharedStrings.xml><?xml version="1.0" encoding="utf-8"?>
<sst xmlns="http://schemas.openxmlformats.org/spreadsheetml/2006/main" count="357" uniqueCount="234">
  <si>
    <t>AS AT END</t>
  </si>
  <si>
    <t>QUARTER</t>
  </si>
  <si>
    <t>RM'000</t>
  </si>
  <si>
    <t>(KLSE Format)</t>
  </si>
  <si>
    <t>Intangible Assets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</si>
  <si>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</si>
  <si>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</si>
  <si>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</si>
  <si>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</si>
  <si>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</si>
  <si>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</si>
  <si>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</si>
  <si>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</si>
  <si>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BPI</t>
  </si>
  <si>
    <t>PHOTON</t>
  </si>
  <si>
    <t>MPP</t>
  </si>
  <si>
    <t>Total</t>
  </si>
  <si>
    <t>(RM)</t>
  </si>
  <si>
    <t>Depreciation</t>
  </si>
  <si>
    <t>INDIVIDUAL QUARTER</t>
  </si>
  <si>
    <t>CUMULATIVE QUARTER</t>
  </si>
  <si>
    <t>GROUP</t>
  </si>
  <si>
    <t>Taxation</t>
  </si>
  <si>
    <t>Dividend</t>
  </si>
  <si>
    <t>Cash and bank balances</t>
  </si>
  <si>
    <t>31/08/02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</si>
  <si>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</si>
  <si>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</si>
  <si>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</si>
  <si>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</si>
  <si>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</si>
  <si>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</si>
  <si>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</si>
  <si>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</si>
  <si>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</si>
  <si>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</si>
  <si>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</si>
  <si>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</si>
  <si>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</si>
  <si>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</si>
  <si>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</si>
  <si>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</si>
  <si>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</si>
  <si>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</si>
  <si>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</si>
  <si>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</si>
  <si>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</si>
  <si>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</si>
  <si>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</si>
  <si>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</si>
  <si>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</si>
  <si>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ENDED 31/08/02</t>
  </si>
  <si>
    <t>(Audited)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</si>
  <si>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</si>
  <si>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</si>
  <si>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</si>
  <si>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</si>
  <si>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</si>
  <si>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</si>
  <si>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</si>
  <si>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</si>
  <si>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</si>
  <si>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</si>
  <si>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</si>
  <si>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</si>
  <si>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</si>
  <si>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</si>
  <si>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</si>
  <si>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</si>
  <si>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</si>
  <si>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</si>
  <si>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</si>
  <si>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</si>
  <si>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</si>
  <si>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</si>
  <si>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</si>
  <si>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</si>
  <si>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</si>
  <si>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</si>
  <si>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</si>
  <si>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</si>
  <si>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</si>
  <si>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</si>
  <si>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</si>
  <si>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</si>
  <si>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Annual Financial Report for the year ended 31 August 2002</t>
  </si>
  <si>
    <t>The Condensed Consolidated Balance Sheets should be read in conjunction with the</t>
  </si>
  <si>
    <t>31/08/03</t>
  </si>
  <si>
    <t>KLSE QUARTERLY REPORT - FOURTH QUARTER</t>
  </si>
  <si>
    <t>KLSE QUARTERLY REPORT  -  FOURTH QUARTER</t>
  </si>
  <si>
    <t>FOR THE QUARTER ENDED 31 AUGUST 2003</t>
  </si>
  <si>
    <t>CONSOLIDATED BALANCE SHEET AS AT 31 AUGUST 2003</t>
  </si>
  <si>
    <t>Summary of Key Financial Information for the financial period ended 31/08/03</t>
  </si>
  <si>
    <t>-38,588</t>
  </si>
  <si>
    <t>-4,499</t>
  </si>
  <si>
    <t>-1,806</t>
  </si>
  <si>
    <t>-567</t>
  </si>
  <si>
    <t>-1,298</t>
  </si>
  <si>
    <t>-1,865</t>
  </si>
  <si>
    <t>-17</t>
  </si>
  <si>
    <t>-1,882</t>
  </si>
  <si>
    <t>-4.35</t>
  </si>
  <si>
    <t>-607</t>
  </si>
  <si>
    <t>-213</t>
  </si>
  <si>
    <t>-168</t>
  </si>
  <si>
    <t>-0.39</t>
  </si>
  <si>
    <t>-16,543</t>
  </si>
  <si>
    <t>-1,047</t>
  </si>
  <si>
    <t>-1,690</t>
  </si>
  <si>
    <t>-393</t>
  </si>
  <si>
    <t>-17,932</t>
  </si>
  <si>
    <t>-10,167</t>
  </si>
  <si>
    <t>-38,884</t>
  </si>
  <si>
    <t>-8,940</t>
  </si>
  <si>
    <t>Profit  / (Loss) From Operations</t>
  </si>
  <si>
    <t>-27,565</t>
  </si>
  <si>
    <t>-27,595</t>
  </si>
  <si>
    <t>-27,202</t>
  </si>
  <si>
    <t>-17,077</t>
  </si>
  <si>
    <t>-63.68</t>
  </si>
  <si>
    <t>-30,161</t>
  </si>
  <si>
    <t>-30,340</t>
  </si>
  <si>
    <t>-28,650</t>
  </si>
  <si>
    <t>-19,877</t>
  </si>
  <si>
    <t>-69.68</t>
  </si>
  <si>
    <t>STATEMENT OF CHANGES IN EQUITY FOR THE FOURTH QUARTER ENDED 31 AUGUST 2003</t>
  </si>
  <si>
    <t>CONDENSED CONSOLIDATED STATEMENT OF CHANGES IN EQUITY</t>
  </si>
  <si>
    <t>Share</t>
  </si>
  <si>
    <t xml:space="preserve">Share </t>
  </si>
  <si>
    <t>Revaluation</t>
  </si>
  <si>
    <t>Retained</t>
  </si>
  <si>
    <t>capital</t>
  </si>
  <si>
    <t>premium</t>
  </si>
  <si>
    <t>Reserve</t>
  </si>
  <si>
    <t>profits</t>
  </si>
  <si>
    <t>At 1 September 2002</t>
  </si>
  <si>
    <t xml:space="preserve">Profit / (loss) </t>
  </si>
  <si>
    <t>ESOS</t>
  </si>
  <si>
    <t>At 31 August 2003</t>
  </si>
  <si>
    <t>At 01 September 2001</t>
  </si>
  <si>
    <t>At 31 August 2002</t>
  </si>
  <si>
    <t>The Condensed Consolidated Statement Of Changes In Equity should be read in conjunction with the</t>
  </si>
  <si>
    <t>Segmental Reporting</t>
  </si>
  <si>
    <t>[A]</t>
  </si>
  <si>
    <t>INFORMATION ABOUT BUSINESS SEGMENTS</t>
  </si>
  <si>
    <t>FOURTH QUARTER (RM Million)</t>
  </si>
  <si>
    <t>Photon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</si>
  <si>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</si>
  <si>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</si>
  <si>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</si>
  <si>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</si>
  <si>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</si>
  <si>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</si>
  <si>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</si>
  <si>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FY'03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</si>
  <si>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</si>
  <si>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</si>
  <si>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</si>
  <si>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</si>
  <si>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</si>
  <si>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</si>
  <si>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</si>
  <si>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</si>
  <si>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</si>
  <si>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</si>
  <si>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</si>
  <si>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</si>
  <si>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</si>
  <si>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</si>
  <si>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</si>
  <si>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</si>
  <si>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</si>
  <si>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Non Cash Expenses</t>
  </si>
  <si>
    <t>Other Than Depreciation</t>
  </si>
  <si>
    <t>[B]</t>
  </si>
  <si>
    <t>INFORMATION ABOUT GEOGRAPHICAL SEGMENTS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</si>
  <si>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</si>
  <si>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</si>
  <si>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</si>
  <si>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</si>
  <si>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</si>
  <si>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</si>
  <si>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</si>
  <si>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Pakistan</t>
  </si>
  <si>
    <t>Philippines</t>
  </si>
  <si>
    <t>Indonesia</t>
  </si>
  <si>
    <t>Brunei</t>
  </si>
  <si>
    <t>Korea</t>
  </si>
  <si>
    <t>CONDENSED CONSOLIDATED CASH FLOW STATEMENT</t>
  </si>
  <si>
    <t>FOR THE CUMULATIVE QUARTERS ENDED 31 AUGUST 2003</t>
  </si>
  <si>
    <t>Cumulative</t>
  </si>
  <si>
    <t>Financial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</si>
  <si>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</si>
  <si>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</si>
  <si>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</si>
  <si>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</si>
  <si>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</si>
  <si>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</si>
  <si>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</si>
  <si>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</si>
  <si>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</si>
  <si>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</si>
  <si>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</si>
  <si>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</si>
  <si>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</si>
  <si>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</si>
  <si>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</si>
  <si>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</si>
  <si>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</si>
  <si>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</si>
  <si>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</si>
  <si>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</si>
  <si>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</si>
  <si>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</si>
  <si>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</si>
  <si>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</si>
  <si>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</si>
  <si>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</si>
  <si>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</si>
  <si>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</si>
  <si>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</si>
  <si>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</si>
  <si>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</si>
  <si>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</si>
  <si>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</si>
  <si>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</si>
  <si>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</si>
  <si>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</si>
  <si>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</si>
  <si>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</si>
  <si>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</si>
  <si>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</si>
  <si>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The Condensed Consolidated Cash Flow Statement should be read in conjunction with the</t>
  </si>
  <si>
    <t>BRIGHT PACKAGING INDUSTRY BERHAD (161776-W)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</si>
</sst>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;\(0.00\)"/>
    <numFmt numFmtId="168" formatCode="0.0_);\(0.0\)"/>
    <numFmt numFmtId="169" formatCode="0_);\(0\)"/>
    <numFmt numFmtId="170" formatCode="&quot;$&quot;#,##0.00"/>
  </numFmts>
  <fonts count="9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7" xfId="15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4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39" fontId="0" fillId="0" borderId="5" xfId="15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5" fontId="0" fillId="0" borderId="9" xfId="15" applyNumberFormat="1" applyFont="1" applyBorder="1" applyAlignment="1" quotePrefix="1">
      <alignment horizontal="right"/>
    </xf>
    <xf numFmtId="165" fontId="0" fillId="0" borderId="11" xfId="0" applyNumberFormat="1" applyFont="1" applyBorder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65" fontId="0" fillId="0" borderId="2" xfId="15" applyNumberFormat="1" applyFont="1" applyBorder="1" applyAlignment="1">
      <alignment/>
    </xf>
    <xf numFmtId="169" fontId="0" fillId="0" borderId="4" xfId="0" applyNumberFormat="1" applyFont="1" applyBorder="1" applyAlignment="1">
      <alignment horizontal="right"/>
    </xf>
    <xf numFmtId="169" fontId="0" fillId="0" borderId="4" xfId="15" applyNumberFormat="1" applyFont="1" applyBorder="1" applyAlignment="1">
      <alignment/>
    </xf>
    <xf numFmtId="165" fontId="0" fillId="0" borderId="3" xfId="0" applyNumberFormat="1" applyFont="1" applyBorder="1" applyAlignment="1" quotePrefix="1">
      <alignment horizontal="right"/>
    </xf>
    <xf numFmtId="165" fontId="0" fillId="0" borderId="2" xfId="15" applyNumberFormat="1" applyFont="1" applyBorder="1" applyAlignment="1" quotePrefix="1">
      <alignment horizontal="right"/>
    </xf>
    <xf numFmtId="165" fontId="0" fillId="0" borderId="4" xfId="0" applyNumberFormat="1" applyFont="1" applyBorder="1" applyAlignment="1" quotePrefix="1">
      <alignment horizontal="right"/>
    </xf>
    <xf numFmtId="165" fontId="0" fillId="0" borderId="4" xfId="15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169" fontId="0" fillId="0" borderId="9" xfId="0" applyNumberFormat="1" applyFont="1" applyBorder="1" applyAlignment="1">
      <alignment horizontal="right"/>
    </xf>
    <xf numFmtId="169" fontId="0" fillId="0" borderId="9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 quotePrefix="1">
      <alignment horizontal="right"/>
    </xf>
    <xf numFmtId="165" fontId="0" fillId="0" borderId="13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165" fontId="0" fillId="0" borderId="14" xfId="15" applyNumberFormat="1" applyFont="1" applyBorder="1" applyAlignment="1">
      <alignment/>
    </xf>
    <xf numFmtId="165" fontId="0" fillId="0" borderId="8" xfId="15" applyNumberFormat="1" applyFont="1" applyBorder="1" applyAlignment="1" quotePrefix="1">
      <alignment horizontal="right"/>
    </xf>
    <xf numFmtId="165" fontId="0" fillId="0" borderId="8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65" fontId="0" fillId="0" borderId="5" xfId="15" applyNumberFormat="1" applyFont="1" applyBorder="1" applyAlignment="1" quotePrefix="1">
      <alignment horizontal="right"/>
    </xf>
    <xf numFmtId="164" fontId="0" fillId="0" borderId="0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65" fontId="0" fillId="0" borderId="0" xfId="15" applyNumberFormat="1" applyFont="1" applyBorder="1" applyAlignment="1" quotePrefix="1">
      <alignment horizontal="right"/>
    </xf>
    <xf numFmtId="37" fontId="0" fillId="0" borderId="4" xfId="15" applyNumberFormat="1" applyFont="1" applyBorder="1" applyAlignment="1">
      <alignment horizontal="right"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5" fontId="0" fillId="0" borderId="4" xfId="15" applyNumberFormat="1" applyFont="1" applyBorder="1" applyAlignment="1">
      <alignment horizontal="right"/>
    </xf>
    <xf numFmtId="164" fontId="0" fillId="0" borderId="5" xfId="0" applyNumberFormat="1" applyFont="1" applyBorder="1" applyAlignment="1" quotePrefix="1">
      <alignment horizontal="right"/>
    </xf>
    <xf numFmtId="165" fontId="0" fillId="0" borderId="2" xfId="15" applyNumberFormat="1" applyFont="1" applyBorder="1" applyAlignment="1" quotePrefix="1">
      <alignment/>
    </xf>
    <xf numFmtId="165" fontId="0" fillId="0" borderId="12" xfId="15" applyNumberFormat="1" applyFont="1" applyBorder="1" applyAlignment="1" quotePrefix="1">
      <alignment horizontal="right"/>
    </xf>
    <xf numFmtId="43" fontId="0" fillId="0" borderId="4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69" fontId="0" fillId="0" borderId="0" xfId="15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167" fontId="0" fillId="0" borderId="5" xfId="15" applyNumberFormat="1" applyFont="1" applyBorder="1" applyAlignment="1">
      <alignment/>
    </xf>
    <xf numFmtId="0" fontId="7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9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69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9" fontId="0" fillId="0" borderId="8" xfId="15" applyNumberFormat="1" applyFont="1" applyBorder="1" applyAlignment="1">
      <alignment/>
    </xf>
    <xf numFmtId="169" fontId="0" fillId="0" borderId="8" xfId="0" applyNumberFormat="1" applyFont="1" applyBorder="1" applyAlignment="1">
      <alignment horizontal="right"/>
    </xf>
    <xf numFmtId="169" fontId="0" fillId="0" borderId="0" xfId="15" applyNumberFormat="1" applyFont="1" applyAlignment="1">
      <alignment horizontal="right"/>
    </xf>
    <xf numFmtId="43" fontId="0" fillId="0" borderId="8" xfId="15" applyFont="1" applyBorder="1" applyAlignment="1">
      <alignment horizontal="center"/>
    </xf>
    <xf numFmtId="165" fontId="0" fillId="0" borderId="15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18" xfId="15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43" fontId="0" fillId="0" borderId="3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right" vertical="center"/>
    </xf>
    <xf numFmtId="167" fontId="0" fillId="0" borderId="9" xfId="0" applyNumberFormat="1" applyFont="1" applyBorder="1" applyAlignment="1">
      <alignment horizontal="right" vertical="center"/>
    </xf>
    <xf numFmtId="167" fontId="0" fillId="0" borderId="3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right" vertical="center"/>
    </xf>
    <xf numFmtId="43" fontId="0" fillId="0" borderId="2" xfId="15" applyFont="1" applyBorder="1" applyAlignment="1">
      <alignment horizontal="center" vertical="center"/>
    </xf>
    <xf numFmtId="43" fontId="0" fillId="0" borderId="9" xfId="15" applyFont="1" applyBorder="1" applyAlignment="1">
      <alignment horizontal="center" vertical="center"/>
    </xf>
    <xf numFmtId="167" fontId="0" fillId="0" borderId="3" xfId="0" applyNumberFormat="1" applyFont="1" applyBorder="1" applyAlignment="1">
      <alignment vertical="center"/>
    </xf>
    <xf numFmtId="167" fontId="0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0" fillId="0" borderId="1" xfId="15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0" fillId="0" borderId="1" xfId="15" applyNumberFormat="1" applyFont="1" applyBorder="1" applyAlignment="1">
      <alignment horizontal="right" vertical="center"/>
    </xf>
    <xf numFmtId="165" fontId="0" fillId="0" borderId="21" xfId="15" applyNumberFormat="1" applyFont="1" applyBorder="1" applyAlignment="1">
      <alignment horizontal="right" vertical="center"/>
    </xf>
    <xf numFmtId="165" fontId="0" fillId="0" borderId="21" xfId="15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H52"/>
  <sheetViews>
    <sheetView zoomScale="75" zoomScaleNormal="75" workbookViewId="0" topLeftCell="A31">
      <selection activeCell="D31" sqref="D31"/>
    </sheetView>
  </sheetViews>
  <sheetFormatPr defaultColWidth="9.140625" defaultRowHeight="12.75"/>
  <cols>
    <col min="1" max="1" width="3.7109375" style="7" customWidth="1"/>
    <col min="2" max="4" width="9.140625" style="7" customWidth="1"/>
    <col min="5" max="5" width="17.8515625" style="7" customWidth="1"/>
    <col min="6" max="6" width="3.7109375" style="7" customWidth="1"/>
    <col min="7" max="8" width="18.7109375" style="7" customWidth="1"/>
    <col min="9" max="9" width="3.7109375" style="7" customWidth="1"/>
    <col min="10" max="16384" width="9.140625" style="7" customWidth="1"/>
  </cols>
  <sheetData>
    <row r="1" s="25" customFormat="1" ht="18">
      <c r="B1" s="62" t="s">
        <v>233</v>
      </c>
    </row>
    <row r="2" ht="12.75">
      <c r="B2" s="27"/>
    </row>
    <row r="3" ht="15.75">
      <c r="B3" s="28" t="s">
        <v>91</v>
      </c>
    </row>
    <row r="4" ht="15">
      <c r="B4" s="63" t="s">
        <v>3</v>
      </c>
    </row>
    <row r="5" spans="7:8" ht="12.75">
      <c r="G5" s="64" t="s">
        <v>0</v>
      </c>
      <c r="H5" s="64" t="s">
        <v>49</v>
      </c>
    </row>
    <row r="6" spans="7:8" ht="12.75">
      <c r="G6" s="64" t="s">
        <v>47</v>
      </c>
      <c r="H6" s="64" t="s">
        <v>11</v>
      </c>
    </row>
    <row r="7" spans="7:8" ht="12.75">
      <c r="G7" s="64" t="s">
        <v>1</v>
      </c>
      <c r="H7" s="64" t="s">
        <v>50</v>
      </c>
    </row>
    <row r="8" spans="7:8" ht="12.75">
      <c r="G8" s="64" t="s">
        <v>87</v>
      </c>
      <c r="H8" s="64" t="s">
        <v>51</v>
      </c>
    </row>
    <row r="9" spans="7:8" ht="12.75">
      <c r="G9" s="64" t="s">
        <v>2</v>
      </c>
      <c r="H9" s="64" t="s">
        <v>2</v>
      </c>
    </row>
    <row r="10" spans="7:8" ht="12.75">
      <c r="G10" s="65" t="s">
        <v>48</v>
      </c>
      <c r="H10" s="65" t="s">
        <v>52</v>
      </c>
    </row>
    <row r="11" spans="7:8" ht="12.75">
      <c r="G11" s="64"/>
      <c r="H11" s="64"/>
    </row>
    <row r="12" spans="2:8" ht="12.75">
      <c r="B12" s="7" t="s">
        <v>53</v>
      </c>
      <c r="G12" s="66">
        <v>30559</v>
      </c>
      <c r="H12" s="66">
        <v>35731</v>
      </c>
    </row>
    <row r="13" spans="2:8" ht="12.75">
      <c r="B13" s="7" t="s">
        <v>54</v>
      </c>
      <c r="G13" s="37"/>
      <c r="H13" s="37"/>
    </row>
    <row r="14" spans="2:8" ht="12.75">
      <c r="B14" s="7" t="s">
        <v>55</v>
      </c>
      <c r="G14" s="37"/>
      <c r="H14" s="37"/>
    </row>
    <row r="15" spans="2:8" ht="12.75">
      <c r="B15" s="7" t="s">
        <v>4</v>
      </c>
      <c r="G15" s="94">
        <v>0</v>
      </c>
      <c r="H15" s="67">
        <v>2380</v>
      </c>
    </row>
    <row r="16" spans="7:8" ht="12.75">
      <c r="G16" s="66"/>
      <c r="H16" s="66"/>
    </row>
    <row r="17" ht="12.75">
      <c r="B17" s="7" t="s">
        <v>5</v>
      </c>
    </row>
    <row r="18" spans="2:8" ht="12.75">
      <c r="B18" s="7" t="s">
        <v>56</v>
      </c>
      <c r="G18" s="5">
        <v>18788</v>
      </c>
      <c r="H18" s="5">
        <v>13502</v>
      </c>
    </row>
    <row r="19" spans="2:8" ht="12.75">
      <c r="B19" s="7" t="s">
        <v>57</v>
      </c>
      <c r="G19" s="10">
        <v>17026</v>
      </c>
      <c r="H19" s="10">
        <v>20427</v>
      </c>
    </row>
    <row r="20" spans="2:8" ht="12.75">
      <c r="B20" s="7" t="s">
        <v>58</v>
      </c>
      <c r="G20" s="10"/>
      <c r="H20" s="10"/>
    </row>
    <row r="21" spans="2:8" ht="12.75">
      <c r="B21" s="7" t="s">
        <v>59</v>
      </c>
      <c r="G21" s="10"/>
      <c r="H21" s="10"/>
    </row>
    <row r="22" spans="2:8" ht="12.75">
      <c r="B22" s="7" t="s">
        <v>60</v>
      </c>
      <c r="G22" s="68"/>
      <c r="H22" s="39"/>
    </row>
    <row r="23" spans="2:8" ht="12.75">
      <c r="B23" s="7" t="s">
        <v>61</v>
      </c>
      <c r="G23" s="13">
        <v>105</v>
      </c>
      <c r="H23" s="13">
        <v>315</v>
      </c>
    </row>
    <row r="24" spans="7:8" ht="12.75">
      <c r="G24" s="69">
        <f>G18+G19+G23</f>
        <v>35919</v>
      </c>
      <c r="H24" s="69">
        <f>H18+H19+H20+H21+H22+H23</f>
        <v>34244</v>
      </c>
    </row>
    <row r="25" spans="7:8" ht="12.75">
      <c r="G25" s="66"/>
      <c r="H25" s="66"/>
    </row>
    <row r="26" ht="12.75">
      <c r="B26" s="7" t="s">
        <v>6</v>
      </c>
    </row>
    <row r="27" spans="2:8" ht="12.75">
      <c r="B27" s="7" t="s">
        <v>62</v>
      </c>
      <c r="G27" s="5">
        <v>24239</v>
      </c>
      <c r="H27" s="5">
        <v>3030</v>
      </c>
    </row>
    <row r="28" spans="2:8" ht="12.75">
      <c r="B28" s="7" t="s">
        <v>7</v>
      </c>
      <c r="G28" s="10">
        <v>23603</v>
      </c>
      <c r="H28" s="10">
        <v>18565</v>
      </c>
    </row>
    <row r="29" spans="2:8" ht="12.75">
      <c r="B29" s="7" t="s">
        <v>63</v>
      </c>
      <c r="G29" s="10"/>
      <c r="H29" s="10"/>
    </row>
    <row r="30" spans="2:8" ht="12.75">
      <c r="B30" s="7" t="s">
        <v>64</v>
      </c>
      <c r="G30" s="13">
        <v>129</v>
      </c>
      <c r="H30" s="13">
        <v>129</v>
      </c>
    </row>
    <row r="31" spans="2:8" ht="12.75">
      <c r="B31" s="7" t="s">
        <v>65</v>
      </c>
      <c r="G31" s="10"/>
      <c r="H31" s="13"/>
    </row>
    <row r="32" spans="2:8" ht="12.75">
      <c r="B32" s="7" t="s">
        <v>66</v>
      </c>
      <c r="G32" s="10"/>
      <c r="H32" s="10"/>
    </row>
    <row r="33" spans="7:8" ht="12.75">
      <c r="G33" s="69">
        <f>G27+G28+G30</f>
        <v>47971</v>
      </c>
      <c r="H33" s="69">
        <f>H27+H28+H29+H30+H31+H32</f>
        <v>21724</v>
      </c>
    </row>
    <row r="34" spans="2:8" ht="12.75">
      <c r="B34" s="7" t="s">
        <v>67</v>
      </c>
      <c r="G34" s="66">
        <f>G24-G33</f>
        <v>-12052</v>
      </c>
      <c r="H34" s="66">
        <f>H24-H33</f>
        <v>12520</v>
      </c>
    </row>
    <row r="35" spans="7:8" ht="9.75" customHeight="1">
      <c r="G35" s="146">
        <f>G12+G15+G34</f>
        <v>18507</v>
      </c>
      <c r="H35" s="146">
        <f>H12+H15+H34</f>
        <v>50631</v>
      </c>
    </row>
    <row r="36" spans="7:8" ht="9.75" customHeight="1" thickBot="1">
      <c r="G36" s="147"/>
      <c r="H36" s="147"/>
    </row>
    <row r="37" ht="13.5" thickTop="1"/>
    <row r="38" spans="2:8" ht="12.75">
      <c r="B38" s="7" t="s">
        <v>8</v>
      </c>
      <c r="G38" s="66">
        <v>43285</v>
      </c>
      <c r="H38" s="66">
        <v>43285</v>
      </c>
    </row>
    <row r="39" spans="2:8" ht="12.75">
      <c r="B39" s="7" t="s">
        <v>9</v>
      </c>
      <c r="G39" s="70">
        <v>-28340</v>
      </c>
      <c r="H39" s="71">
        <v>1821</v>
      </c>
    </row>
    <row r="40" spans="2:8" ht="12.75">
      <c r="B40" s="7" t="s">
        <v>68</v>
      </c>
      <c r="G40" s="66">
        <f>G38+G39</f>
        <v>14945</v>
      </c>
      <c r="H40" s="66">
        <f>H38+H39</f>
        <v>45106</v>
      </c>
    </row>
    <row r="41" spans="7:8" ht="12.75">
      <c r="G41" s="66"/>
      <c r="H41" s="66"/>
    </row>
    <row r="42" spans="2:8" ht="12.75">
      <c r="B42" s="7" t="s">
        <v>69</v>
      </c>
      <c r="G42" s="72">
        <v>1104</v>
      </c>
      <c r="H42" s="66">
        <v>1283</v>
      </c>
    </row>
    <row r="43" spans="2:8" ht="12.75">
      <c r="B43" s="7" t="s">
        <v>10</v>
      </c>
      <c r="G43" s="72">
        <v>1496</v>
      </c>
      <c r="H43" s="67">
        <v>3280</v>
      </c>
    </row>
    <row r="44" spans="2:8" ht="12.75">
      <c r="B44" s="7" t="s">
        <v>70</v>
      </c>
      <c r="G44" s="72">
        <v>962</v>
      </c>
      <c r="H44" s="66">
        <v>962</v>
      </c>
    </row>
    <row r="45" spans="7:8" ht="9.75" customHeight="1">
      <c r="G45" s="148">
        <f>G40+G42+G43+G44</f>
        <v>18507</v>
      </c>
      <c r="H45" s="146">
        <f>H40+H42+H43+H44</f>
        <v>50631</v>
      </c>
    </row>
    <row r="46" spans="7:8" ht="9.75" customHeight="1" thickBot="1">
      <c r="G46" s="149"/>
      <c r="H46" s="147"/>
    </row>
    <row r="47" spans="7:8" ht="13.5" thickTop="1">
      <c r="G47" s="66"/>
      <c r="H47" s="66"/>
    </row>
    <row r="48" spans="2:8" ht="12.75">
      <c r="B48" s="7" t="s">
        <v>71</v>
      </c>
      <c r="G48" s="21">
        <v>34.53</v>
      </c>
      <c r="H48" s="21">
        <v>98.71</v>
      </c>
    </row>
    <row r="51" spans="2:8" ht="12.75">
      <c r="B51" s="145" t="s">
        <v>86</v>
      </c>
      <c r="C51" s="145"/>
      <c r="D51" s="145"/>
      <c r="E51" s="145"/>
      <c r="F51" s="145"/>
      <c r="G51" s="145"/>
      <c r="H51" s="145"/>
    </row>
    <row r="52" spans="2:8" ht="12.75">
      <c r="B52" s="145" t="s">
        <v>85</v>
      </c>
      <c r="C52" s="145"/>
      <c r="D52" s="145"/>
      <c r="E52" s="145"/>
      <c r="F52" s="145"/>
      <c r="G52" s="145"/>
      <c r="H52" s="145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F36"/>
  <sheetViews>
    <sheetView zoomScale="75" zoomScaleNormal="75" workbookViewId="0" topLeftCell="A31">
      <selection activeCell="B31" sqref="B31"/>
    </sheetView>
  </sheetViews>
  <sheetFormatPr defaultColWidth="9.140625" defaultRowHeight="12.75"/>
  <cols>
    <col min="1" max="1" width="3.7109375" style="2" customWidth="1"/>
    <col min="2" max="2" width="44.421875" style="2" customWidth="1"/>
    <col min="3" max="6" width="17.7109375" style="2" customWidth="1"/>
    <col min="7" max="16384" width="9.140625" style="2" customWidth="1"/>
  </cols>
  <sheetData>
    <row r="3" ht="18">
      <c r="A3" s="36" t="s">
        <v>233</v>
      </c>
    </row>
    <row r="4" ht="15.75">
      <c r="A4" s="17" t="s">
        <v>89</v>
      </c>
    </row>
    <row r="7" ht="15.75">
      <c r="A7" s="17" t="s">
        <v>72</v>
      </c>
    </row>
    <row r="8" ht="15.75">
      <c r="A8" s="17" t="s">
        <v>90</v>
      </c>
    </row>
    <row r="9" spans="1:6" ht="14.25">
      <c r="A9" s="18"/>
      <c r="B9" s="4"/>
      <c r="C9" s="150" t="s">
        <v>19</v>
      </c>
      <c r="D9" s="151"/>
      <c r="E9" s="150" t="s">
        <v>20</v>
      </c>
      <c r="F9" s="151"/>
    </row>
    <row r="10" spans="1:6" ht="12.75">
      <c r="A10" s="11"/>
      <c r="B10" s="8"/>
      <c r="C10" s="37" t="s">
        <v>27</v>
      </c>
      <c r="D10" s="38" t="s">
        <v>28</v>
      </c>
      <c r="E10" s="37" t="s">
        <v>27</v>
      </c>
      <c r="F10" s="38" t="s">
        <v>28</v>
      </c>
    </row>
    <row r="11" spans="1:6" ht="12.75">
      <c r="A11" s="11"/>
      <c r="B11" s="8"/>
      <c r="C11" s="37" t="s">
        <v>1</v>
      </c>
      <c r="D11" s="39" t="s">
        <v>29</v>
      </c>
      <c r="E11" s="37" t="s">
        <v>30</v>
      </c>
      <c r="F11" s="39" t="s">
        <v>29</v>
      </c>
    </row>
    <row r="12" spans="1:6" ht="12.75">
      <c r="A12" s="11"/>
      <c r="B12" s="8"/>
      <c r="C12" s="37"/>
      <c r="D12" s="39" t="s">
        <v>1</v>
      </c>
      <c r="E12" s="37"/>
      <c r="F12" s="39" t="s">
        <v>31</v>
      </c>
    </row>
    <row r="13" spans="1:6" ht="12.75">
      <c r="A13" s="11"/>
      <c r="B13" s="8"/>
      <c r="C13" s="37" t="s">
        <v>87</v>
      </c>
      <c r="D13" s="39" t="s">
        <v>25</v>
      </c>
      <c r="E13" s="37" t="s">
        <v>87</v>
      </c>
      <c r="F13" s="39" t="s">
        <v>25</v>
      </c>
    </row>
    <row r="14" spans="1:6" ht="12.75">
      <c r="A14" s="14"/>
      <c r="B14" s="16"/>
      <c r="C14" s="40" t="s">
        <v>2</v>
      </c>
      <c r="D14" s="41" t="s">
        <v>2</v>
      </c>
      <c r="E14" s="40" t="s">
        <v>2</v>
      </c>
      <c r="F14" s="41" t="s">
        <v>2</v>
      </c>
    </row>
    <row r="15" spans="1:6" ht="12.75">
      <c r="A15" s="11"/>
      <c r="B15" s="8"/>
      <c r="C15" s="4"/>
      <c r="D15" s="4"/>
      <c r="E15" s="29"/>
      <c r="F15" s="4"/>
    </row>
    <row r="16" spans="1:6" ht="12.75">
      <c r="A16" s="11"/>
      <c r="B16" s="8" t="s">
        <v>12</v>
      </c>
      <c r="C16" s="43">
        <v>7765</v>
      </c>
      <c r="D16" s="43">
        <v>17984</v>
      </c>
      <c r="E16" s="44">
        <v>29944</v>
      </c>
      <c r="F16" s="43">
        <v>42839</v>
      </c>
    </row>
    <row r="17" spans="1:6" ht="12.75">
      <c r="A17" s="11"/>
      <c r="B17" s="8" t="s">
        <v>73</v>
      </c>
      <c r="C17" s="45" t="s">
        <v>110</v>
      </c>
      <c r="D17" s="46" t="s">
        <v>106</v>
      </c>
      <c r="E17" s="47" t="s">
        <v>112</v>
      </c>
      <c r="F17" s="46" t="s">
        <v>93</v>
      </c>
    </row>
    <row r="18" spans="1:6" ht="12.75">
      <c r="A18" s="11"/>
      <c r="B18" s="8" t="s">
        <v>74</v>
      </c>
      <c r="C18" s="48" t="s">
        <v>111</v>
      </c>
      <c r="D18" s="49">
        <v>1441</v>
      </c>
      <c r="E18" s="52" t="s">
        <v>113</v>
      </c>
      <c r="F18" s="49">
        <f>F16+F17</f>
        <v>4251</v>
      </c>
    </row>
    <row r="19" spans="1:6" ht="12.75">
      <c r="A19" s="11"/>
      <c r="B19" s="8" t="s">
        <v>75</v>
      </c>
      <c r="C19" s="50">
        <v>42</v>
      </c>
      <c r="D19" s="51">
        <v>0</v>
      </c>
      <c r="E19" s="9">
        <v>167</v>
      </c>
      <c r="F19" s="51">
        <v>756</v>
      </c>
    </row>
    <row r="20" spans="1:6" ht="12.75">
      <c r="A20" s="11"/>
      <c r="B20" s="8" t="s">
        <v>76</v>
      </c>
      <c r="C20" s="45" t="s">
        <v>118</v>
      </c>
      <c r="D20" s="46" t="s">
        <v>107</v>
      </c>
      <c r="E20" s="47" t="s">
        <v>123</v>
      </c>
      <c r="F20" s="46" t="s">
        <v>94</v>
      </c>
    </row>
    <row r="21" spans="1:6" ht="12.75">
      <c r="A21" s="11"/>
      <c r="B21" s="8" t="s">
        <v>114</v>
      </c>
      <c r="C21" s="48" t="s">
        <v>117</v>
      </c>
      <c r="D21" s="88">
        <v>394</v>
      </c>
      <c r="E21" s="52" t="s">
        <v>122</v>
      </c>
      <c r="F21" s="53">
        <f>F18+F19+F20</f>
        <v>508</v>
      </c>
    </row>
    <row r="22" spans="1:6" ht="12.75">
      <c r="A22" s="11"/>
      <c r="B22" s="8" t="s">
        <v>77</v>
      </c>
      <c r="C22" s="54" t="s">
        <v>109</v>
      </c>
      <c r="D22" s="55" t="s">
        <v>102</v>
      </c>
      <c r="E22" s="56" t="s">
        <v>108</v>
      </c>
      <c r="F22" s="55" t="s">
        <v>95</v>
      </c>
    </row>
    <row r="23" spans="1:6" ht="12.75">
      <c r="A23" s="11"/>
      <c r="B23" s="8" t="s">
        <v>78</v>
      </c>
      <c r="C23" s="57">
        <v>0</v>
      </c>
      <c r="D23" s="58">
        <v>0</v>
      </c>
      <c r="E23" s="59">
        <v>0</v>
      </c>
      <c r="F23" s="58">
        <v>0</v>
      </c>
    </row>
    <row r="24" spans="1:6" ht="12.75">
      <c r="A24" s="11"/>
      <c r="B24" s="8" t="s">
        <v>79</v>
      </c>
      <c r="C24" s="48" t="s">
        <v>116</v>
      </c>
      <c r="D24" s="53" t="s">
        <v>103</v>
      </c>
      <c r="E24" s="52" t="s">
        <v>121</v>
      </c>
      <c r="F24" s="53" t="s">
        <v>97</v>
      </c>
    </row>
    <row r="25" spans="1:6" ht="12.75">
      <c r="A25" s="11"/>
      <c r="B25" s="8" t="s">
        <v>22</v>
      </c>
      <c r="C25" s="57">
        <v>0</v>
      </c>
      <c r="D25" s="58">
        <v>0</v>
      </c>
      <c r="E25" s="59">
        <v>0</v>
      </c>
      <c r="F25" s="45" t="s">
        <v>96</v>
      </c>
    </row>
    <row r="26" spans="1:6" ht="12.75">
      <c r="A26" s="11"/>
      <c r="B26" s="8" t="s">
        <v>80</v>
      </c>
      <c r="C26" s="54" t="s">
        <v>116</v>
      </c>
      <c r="D26" s="55" t="s">
        <v>103</v>
      </c>
      <c r="E26" s="56" t="s">
        <v>121</v>
      </c>
      <c r="F26" s="55" t="s">
        <v>98</v>
      </c>
    </row>
    <row r="27" spans="1:6" ht="12.75">
      <c r="A27" s="11"/>
      <c r="B27" s="8" t="s">
        <v>69</v>
      </c>
      <c r="C27" s="50">
        <v>30</v>
      </c>
      <c r="D27" s="55">
        <v>45</v>
      </c>
      <c r="E27" s="9">
        <v>179</v>
      </c>
      <c r="F27" s="55" t="s">
        <v>99</v>
      </c>
    </row>
    <row r="28" spans="1:6" ht="13.5" thickBot="1">
      <c r="A28" s="11"/>
      <c r="B28" s="8" t="s">
        <v>81</v>
      </c>
      <c r="C28" s="60" t="s">
        <v>115</v>
      </c>
      <c r="D28" s="89" t="s">
        <v>104</v>
      </c>
      <c r="E28" s="61" t="s">
        <v>120</v>
      </c>
      <c r="F28" s="89" t="s">
        <v>100</v>
      </c>
    </row>
    <row r="29" spans="1:6" ht="13.5" thickTop="1">
      <c r="A29" s="11"/>
      <c r="B29" s="8"/>
      <c r="C29" s="8"/>
      <c r="D29" s="8"/>
      <c r="E29" s="12"/>
      <c r="F29" s="8"/>
    </row>
    <row r="30" spans="1:6" ht="12.75">
      <c r="A30" s="11"/>
      <c r="B30" s="8" t="s">
        <v>82</v>
      </c>
      <c r="C30" s="54" t="s">
        <v>119</v>
      </c>
      <c r="D30" s="90" t="s">
        <v>105</v>
      </c>
      <c r="E30" s="56" t="s">
        <v>124</v>
      </c>
      <c r="F30" s="90" t="s">
        <v>101</v>
      </c>
    </row>
    <row r="31" spans="1:6" ht="12.75">
      <c r="A31" s="11"/>
      <c r="B31" s="8" t="s">
        <v>83</v>
      </c>
      <c r="C31" s="54" t="s">
        <v>119</v>
      </c>
      <c r="D31" s="90" t="s">
        <v>105</v>
      </c>
      <c r="E31" s="56" t="s">
        <v>124</v>
      </c>
      <c r="F31" s="90" t="s">
        <v>101</v>
      </c>
    </row>
    <row r="32" spans="1:6" ht="12.75">
      <c r="A32" s="14"/>
      <c r="B32" s="16"/>
      <c r="C32" s="16"/>
      <c r="D32" s="16"/>
      <c r="E32" s="35"/>
      <c r="F32" s="16"/>
    </row>
    <row r="35" spans="1:6" ht="12.75">
      <c r="A35" s="152" t="s">
        <v>84</v>
      </c>
      <c r="B35" s="152"/>
      <c r="C35" s="152"/>
      <c r="D35" s="152"/>
      <c r="E35" s="152"/>
      <c r="F35" s="152"/>
    </row>
    <row r="36" spans="1:6" ht="12.75">
      <c r="A36" s="152" t="s">
        <v>85</v>
      </c>
      <c r="B36" s="152"/>
      <c r="C36" s="152"/>
      <c r="D36" s="152"/>
      <c r="E36" s="152"/>
      <c r="F36" s="152"/>
    </row>
  </sheetData>
  <mergeCells count="4">
    <mergeCell ref="C9:D9"/>
    <mergeCell ref="E9:F9"/>
    <mergeCell ref="A35:F35"/>
    <mergeCell ref="A36:F36"/>
  </mergeCells>
  <printOptions/>
  <pageMargins left="0.32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G42"/>
  <sheetViews>
    <sheetView zoomScale="75" zoomScaleNormal="75" workbookViewId="0" topLeftCell="A31">
      <selection activeCell="B3" sqref="B3"/>
    </sheetView>
  </sheetViews>
  <sheetFormatPr defaultColWidth="9.140625" defaultRowHeight="12.75"/>
  <cols>
    <col min="1" max="2" width="2.7109375" style="2" customWidth="1"/>
    <col min="3" max="3" width="36.421875" style="2" customWidth="1"/>
    <col min="4" max="7" width="17.7109375" style="2" customWidth="1"/>
    <col min="8" max="16384" width="9.140625" style="2" customWidth="1"/>
  </cols>
  <sheetData>
    <row r="2" s="19" customFormat="1" ht="15">
      <c r="B2" s="26" t="s">
        <v>233</v>
      </c>
    </row>
    <row r="3" s="19" customFormat="1" ht="15">
      <c r="B3" s="26" t="s">
        <v>88</v>
      </c>
    </row>
    <row r="5" spans="2:7" s="19" customFormat="1" ht="15">
      <c r="B5" s="74" t="s">
        <v>26</v>
      </c>
      <c r="C5" s="75"/>
      <c r="D5" s="75"/>
      <c r="E5" s="75"/>
      <c r="F5" s="75"/>
      <c r="G5" s="76"/>
    </row>
    <row r="6" spans="2:7" ht="12.75">
      <c r="B6" s="143" t="s">
        <v>92</v>
      </c>
      <c r="C6" s="144"/>
      <c r="D6" s="144"/>
      <c r="E6" s="144"/>
      <c r="F6" s="144"/>
      <c r="G6" s="105"/>
    </row>
    <row r="7" spans="2:7" ht="12.75">
      <c r="B7" s="18"/>
      <c r="C7" s="3"/>
      <c r="D7" s="153" t="s">
        <v>19</v>
      </c>
      <c r="E7" s="154"/>
      <c r="F7" s="153" t="s">
        <v>20</v>
      </c>
      <c r="G7" s="154"/>
    </row>
    <row r="8" spans="2:7" ht="12.75">
      <c r="B8" s="11"/>
      <c r="C8" s="7"/>
      <c r="D8" s="38" t="s">
        <v>27</v>
      </c>
      <c r="E8" s="37" t="s">
        <v>28</v>
      </c>
      <c r="F8" s="38" t="s">
        <v>27</v>
      </c>
      <c r="G8" s="42" t="s">
        <v>28</v>
      </c>
    </row>
    <row r="9" spans="2:7" ht="12.75">
      <c r="B9" s="11"/>
      <c r="C9" s="7"/>
      <c r="D9" s="39" t="s">
        <v>1</v>
      </c>
      <c r="E9" s="37" t="s">
        <v>29</v>
      </c>
      <c r="F9" s="39" t="s">
        <v>30</v>
      </c>
      <c r="G9" s="42" t="s">
        <v>29</v>
      </c>
    </row>
    <row r="10" spans="2:7" ht="12.75">
      <c r="B10" s="11"/>
      <c r="C10" s="7"/>
      <c r="D10" s="39"/>
      <c r="E10" s="37" t="s">
        <v>1</v>
      </c>
      <c r="F10" s="39"/>
      <c r="G10" s="42" t="s">
        <v>31</v>
      </c>
    </row>
    <row r="11" spans="2:7" ht="12.75">
      <c r="B11" s="11"/>
      <c r="C11" s="7"/>
      <c r="D11" s="39" t="s">
        <v>87</v>
      </c>
      <c r="E11" s="37" t="s">
        <v>25</v>
      </c>
      <c r="F11" s="39" t="s">
        <v>87</v>
      </c>
      <c r="G11" s="42" t="s">
        <v>25</v>
      </c>
    </row>
    <row r="12" spans="2:7" ht="12.75">
      <c r="B12" s="14"/>
      <c r="C12" s="15"/>
      <c r="D12" s="41" t="s">
        <v>2</v>
      </c>
      <c r="E12" s="40" t="s">
        <v>2</v>
      </c>
      <c r="F12" s="41" t="s">
        <v>2</v>
      </c>
      <c r="G12" s="77" t="s">
        <v>2</v>
      </c>
    </row>
    <row r="13" spans="2:7" ht="12.75">
      <c r="B13" s="18"/>
      <c r="C13" s="3"/>
      <c r="D13" s="29"/>
      <c r="E13" s="3"/>
      <c r="F13" s="29"/>
      <c r="G13" s="4"/>
    </row>
    <row r="14" spans="2:7" ht="12.75">
      <c r="B14" s="73">
        <v>1</v>
      </c>
      <c r="C14" s="7" t="s">
        <v>12</v>
      </c>
      <c r="D14" s="10">
        <v>7765</v>
      </c>
      <c r="E14" s="66">
        <v>17984</v>
      </c>
      <c r="F14" s="10">
        <v>29944</v>
      </c>
      <c r="G14" s="43">
        <v>42839</v>
      </c>
    </row>
    <row r="15" spans="2:7" ht="12.75">
      <c r="B15" s="73">
        <v>2</v>
      </c>
      <c r="C15" s="7" t="s">
        <v>32</v>
      </c>
      <c r="D15" s="78" t="s">
        <v>116</v>
      </c>
      <c r="E15" s="81" t="s">
        <v>103</v>
      </c>
      <c r="F15" s="78" t="s">
        <v>121</v>
      </c>
      <c r="G15" s="55" t="s">
        <v>97</v>
      </c>
    </row>
    <row r="16" spans="2:7" ht="12.75">
      <c r="B16" s="73">
        <v>3</v>
      </c>
      <c r="C16" s="7" t="s">
        <v>33</v>
      </c>
      <c r="D16" s="78"/>
      <c r="E16" s="66"/>
      <c r="F16" s="10"/>
      <c r="G16" s="43"/>
    </row>
    <row r="17" spans="2:7" ht="12.75">
      <c r="B17" s="73"/>
      <c r="C17" s="7" t="s">
        <v>34</v>
      </c>
      <c r="D17" s="78" t="s">
        <v>115</v>
      </c>
      <c r="E17" s="81" t="s">
        <v>104</v>
      </c>
      <c r="F17" s="78" t="s">
        <v>120</v>
      </c>
      <c r="G17" s="55" t="s">
        <v>100</v>
      </c>
    </row>
    <row r="18" spans="2:7" ht="12.75">
      <c r="B18" s="73">
        <v>4</v>
      </c>
      <c r="C18" s="7" t="s">
        <v>35</v>
      </c>
      <c r="D18" s="78" t="s">
        <v>115</v>
      </c>
      <c r="E18" s="92" t="s">
        <v>104</v>
      </c>
      <c r="F18" s="78" t="s">
        <v>120</v>
      </c>
      <c r="G18" s="55" t="s">
        <v>100</v>
      </c>
    </row>
    <row r="19" spans="2:7" ht="12.75">
      <c r="B19" s="73">
        <v>5</v>
      </c>
      <c r="C19" s="7" t="s">
        <v>36</v>
      </c>
      <c r="D19" s="12"/>
      <c r="E19" s="79"/>
      <c r="F19" s="12"/>
      <c r="G19" s="43"/>
    </row>
    <row r="20" spans="2:7" ht="12.75">
      <c r="B20" s="73"/>
      <c r="C20" s="7" t="s">
        <v>37</v>
      </c>
      <c r="D20" s="56" t="s">
        <v>119</v>
      </c>
      <c r="E20" s="93" t="s">
        <v>105</v>
      </c>
      <c r="F20" s="87" t="s">
        <v>124</v>
      </c>
      <c r="G20" s="91" t="s">
        <v>101</v>
      </c>
    </row>
    <row r="21" spans="2:7" ht="12.75">
      <c r="B21" s="73">
        <v>6</v>
      </c>
      <c r="C21" s="7" t="s">
        <v>38</v>
      </c>
      <c r="D21" s="12"/>
      <c r="E21" s="34"/>
      <c r="F21" s="12"/>
      <c r="G21" s="80"/>
    </row>
    <row r="22" spans="2:7" ht="13.5" thickBot="1">
      <c r="B22" s="11"/>
      <c r="C22" s="7"/>
      <c r="D22" s="12"/>
      <c r="E22" s="7"/>
      <c r="F22" s="12"/>
      <c r="G22" s="8"/>
    </row>
    <row r="23" spans="2:7" ht="12.75">
      <c r="B23" s="18"/>
      <c r="C23" s="3"/>
      <c r="D23" s="141" t="s">
        <v>39</v>
      </c>
      <c r="E23" s="142"/>
      <c r="F23" s="141" t="s">
        <v>40</v>
      </c>
      <c r="G23" s="142"/>
    </row>
    <row r="24" spans="2:7" ht="13.5" thickBot="1">
      <c r="B24" s="11"/>
      <c r="C24" s="7"/>
      <c r="D24" s="155" t="s">
        <v>1</v>
      </c>
      <c r="E24" s="156"/>
      <c r="F24" s="155" t="s">
        <v>41</v>
      </c>
      <c r="G24" s="156"/>
    </row>
    <row r="25" spans="2:7" ht="12.75">
      <c r="B25" s="11"/>
      <c r="C25" s="7"/>
      <c r="D25" s="11"/>
      <c r="E25" s="8"/>
      <c r="F25" s="7"/>
      <c r="G25" s="8"/>
    </row>
    <row r="26" spans="2:7" ht="12.75">
      <c r="B26" s="73">
        <v>7</v>
      </c>
      <c r="C26" s="7" t="s">
        <v>42</v>
      </c>
      <c r="D26" s="11"/>
      <c r="E26" s="8"/>
      <c r="F26" s="7"/>
      <c r="G26" s="8"/>
    </row>
    <row r="27" spans="2:7" ht="12.75">
      <c r="B27" s="11"/>
      <c r="C27" s="7" t="s">
        <v>17</v>
      </c>
      <c r="D27" s="157">
        <v>0.35</v>
      </c>
      <c r="E27" s="158"/>
      <c r="F27" s="159">
        <v>0.99</v>
      </c>
      <c r="G27" s="158"/>
    </row>
    <row r="28" spans="2:7" ht="12.75">
      <c r="B28" s="14"/>
      <c r="C28" s="15"/>
      <c r="D28" s="14"/>
      <c r="E28" s="16"/>
      <c r="F28" s="15"/>
      <c r="G28" s="16"/>
    </row>
    <row r="30" spans="2:7" s="19" customFormat="1" ht="15">
      <c r="B30" s="74" t="s">
        <v>43</v>
      </c>
      <c r="C30" s="75"/>
      <c r="D30" s="75"/>
      <c r="E30" s="75"/>
      <c r="F30" s="75"/>
      <c r="G30" s="76"/>
    </row>
    <row r="31" spans="2:7" ht="12.75">
      <c r="B31" s="11"/>
      <c r="C31" s="7"/>
      <c r="D31" s="7"/>
      <c r="E31" s="7"/>
      <c r="F31" s="7"/>
      <c r="G31" s="8"/>
    </row>
    <row r="32" spans="2:7" ht="12.75">
      <c r="B32" s="18"/>
      <c r="C32" s="4"/>
      <c r="D32" s="153" t="s">
        <v>19</v>
      </c>
      <c r="E32" s="154"/>
      <c r="F32" s="153" t="s">
        <v>20</v>
      </c>
      <c r="G32" s="154"/>
    </row>
    <row r="33" spans="2:7" ht="12.75">
      <c r="B33" s="11"/>
      <c r="C33" s="8"/>
      <c r="D33" s="38" t="s">
        <v>27</v>
      </c>
      <c r="E33" s="37" t="s">
        <v>28</v>
      </c>
      <c r="F33" s="38" t="s">
        <v>27</v>
      </c>
      <c r="G33" s="42" t="s">
        <v>28</v>
      </c>
    </row>
    <row r="34" spans="2:7" ht="12.75">
      <c r="B34" s="11"/>
      <c r="C34" s="8"/>
      <c r="D34" s="39" t="s">
        <v>1</v>
      </c>
      <c r="E34" s="37" t="s">
        <v>29</v>
      </c>
      <c r="F34" s="39" t="s">
        <v>30</v>
      </c>
      <c r="G34" s="42" t="s">
        <v>29</v>
      </c>
    </row>
    <row r="35" spans="2:7" ht="12.75">
      <c r="B35" s="11"/>
      <c r="C35" s="8"/>
      <c r="D35" s="39"/>
      <c r="E35" s="37" t="s">
        <v>1</v>
      </c>
      <c r="F35" s="39"/>
      <c r="G35" s="42" t="s">
        <v>31</v>
      </c>
    </row>
    <row r="36" spans="2:7" ht="12.75">
      <c r="B36" s="11"/>
      <c r="C36" s="8"/>
      <c r="D36" s="39" t="s">
        <v>87</v>
      </c>
      <c r="E36" s="37" t="s">
        <v>25</v>
      </c>
      <c r="F36" s="39" t="s">
        <v>87</v>
      </c>
      <c r="G36" s="42" t="s">
        <v>25</v>
      </c>
    </row>
    <row r="37" spans="2:7" ht="12.75">
      <c r="B37" s="14"/>
      <c r="C37" s="16"/>
      <c r="D37" s="41" t="s">
        <v>2</v>
      </c>
      <c r="E37" s="40" t="s">
        <v>2</v>
      </c>
      <c r="F37" s="41" t="s">
        <v>2</v>
      </c>
      <c r="G37" s="77" t="s">
        <v>2</v>
      </c>
    </row>
    <row r="38" spans="2:7" ht="12.75">
      <c r="B38" s="18"/>
      <c r="C38" s="3"/>
      <c r="D38" s="29"/>
      <c r="E38" s="3"/>
      <c r="F38" s="29"/>
      <c r="G38" s="4"/>
    </row>
    <row r="39" spans="2:7" ht="12.75">
      <c r="B39" s="73">
        <v>1</v>
      </c>
      <c r="C39" s="7" t="s">
        <v>44</v>
      </c>
      <c r="D39" s="78" t="s">
        <v>117</v>
      </c>
      <c r="E39" s="81">
        <v>394</v>
      </c>
      <c r="F39" s="78" t="s">
        <v>122</v>
      </c>
      <c r="G39" s="82">
        <v>508</v>
      </c>
    </row>
    <row r="40" spans="2:7" ht="12.75">
      <c r="B40" s="73">
        <v>2</v>
      </c>
      <c r="C40" s="7" t="s">
        <v>45</v>
      </c>
      <c r="D40" s="83">
        <v>0</v>
      </c>
      <c r="E40" s="84">
        <v>0</v>
      </c>
      <c r="F40" s="83">
        <v>0</v>
      </c>
      <c r="G40" s="85">
        <v>0</v>
      </c>
    </row>
    <row r="41" spans="2:7" ht="12.75">
      <c r="B41" s="73">
        <v>3</v>
      </c>
      <c r="C41" s="7" t="s">
        <v>46</v>
      </c>
      <c r="D41" s="10">
        <v>393</v>
      </c>
      <c r="E41" s="81" t="s">
        <v>102</v>
      </c>
      <c r="F41" s="44">
        <v>1690</v>
      </c>
      <c r="G41" s="86">
        <v>1806</v>
      </c>
    </row>
    <row r="42" spans="2:7" ht="12.75">
      <c r="B42" s="14"/>
      <c r="C42" s="15"/>
      <c r="D42" s="35"/>
      <c r="E42" s="15"/>
      <c r="F42" s="35"/>
      <c r="G42" s="16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31" right="0.29" top="0.32" bottom="1" header="0.2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7"/>
  <sheetViews>
    <sheetView zoomScale="75" zoomScaleNormal="75" workbookViewId="0" topLeftCell="A57">
      <selection activeCell="G74" sqref="G74"/>
    </sheetView>
  </sheetViews>
  <sheetFormatPr defaultColWidth="9.140625" defaultRowHeight="12.75"/>
  <cols>
    <col min="1" max="1" width="2.7109375" style="2" customWidth="1"/>
    <col min="2" max="2" width="62.7109375" style="2" customWidth="1"/>
    <col min="3" max="3" width="18.7109375" style="2" customWidth="1"/>
    <col min="4" max="4" width="2.7109375" style="2" customWidth="1"/>
    <col min="5" max="5" width="18.7109375" style="2" customWidth="1"/>
    <col min="6" max="16384" width="9.140625" style="2" customWidth="1"/>
  </cols>
  <sheetData>
    <row r="1" spans="2:5" ht="20.25">
      <c r="B1" s="106" t="s">
        <v>233</v>
      </c>
      <c r="C1" s="106"/>
      <c r="D1" s="106"/>
      <c r="E1" s="106"/>
    </row>
    <row r="2" ht="9.75" customHeight="1">
      <c r="B2" s="1"/>
    </row>
    <row r="3" spans="2:5" ht="18">
      <c r="B3" s="160" t="s">
        <v>188</v>
      </c>
      <c r="C3" s="160"/>
      <c r="D3" s="160"/>
      <c r="E3" s="160"/>
    </row>
    <row r="4" spans="2:5" ht="18">
      <c r="B4" s="160" t="s">
        <v>189</v>
      </c>
      <c r="C4" s="160"/>
      <c r="D4" s="160"/>
      <c r="E4" s="160"/>
    </row>
    <row r="5" ht="9.75" customHeight="1"/>
    <row r="6" spans="3:5" ht="15">
      <c r="C6" s="101" t="s">
        <v>190</v>
      </c>
      <c r="D6" s="19"/>
      <c r="E6" s="101" t="s">
        <v>191</v>
      </c>
    </row>
    <row r="7" spans="3:5" ht="15">
      <c r="C7" s="101" t="s">
        <v>192</v>
      </c>
      <c r="D7" s="19"/>
      <c r="E7" s="101" t="s">
        <v>193</v>
      </c>
    </row>
    <row r="8" spans="3:5" ht="15">
      <c r="C8" s="101" t="s">
        <v>194</v>
      </c>
      <c r="D8" s="19"/>
      <c r="E8" s="101" t="s">
        <v>194</v>
      </c>
    </row>
    <row r="9" spans="3:5" ht="15">
      <c r="C9" s="131" t="s">
        <v>87</v>
      </c>
      <c r="D9" s="19"/>
      <c r="E9" s="131" t="s">
        <v>25</v>
      </c>
    </row>
    <row r="10" ht="12.75">
      <c r="B10" s="1" t="s">
        <v>195</v>
      </c>
    </row>
    <row r="11" ht="9.75" customHeight="1"/>
    <row r="12" spans="2:5" ht="12.75">
      <c r="B12" s="2" t="s">
        <v>196</v>
      </c>
      <c r="C12" s="6">
        <v>-30340080</v>
      </c>
      <c r="E12" s="6">
        <v>-1297885</v>
      </c>
    </row>
    <row r="13" spans="3:5" ht="9.75" customHeight="1">
      <c r="C13" s="6"/>
      <c r="E13" s="6"/>
    </row>
    <row r="14" spans="2:5" ht="12.75">
      <c r="B14" s="2" t="s">
        <v>197</v>
      </c>
      <c r="C14" s="6"/>
      <c r="E14" s="6"/>
    </row>
    <row r="15" spans="2:5" ht="12.75">
      <c r="B15" s="2" t="s">
        <v>198</v>
      </c>
      <c r="C15" s="6">
        <v>2380198</v>
      </c>
      <c r="E15" s="6">
        <v>140199</v>
      </c>
    </row>
    <row r="16" spans="2:5" ht="12.75">
      <c r="B16" s="2" t="s">
        <v>199</v>
      </c>
      <c r="C16" s="6">
        <v>5247586</v>
      </c>
      <c r="E16" s="6">
        <v>5543631</v>
      </c>
    </row>
    <row r="17" spans="2:5" ht="12.75">
      <c r="B17" s="2" t="s">
        <v>200</v>
      </c>
      <c r="C17" s="132">
        <v>0</v>
      </c>
      <c r="E17" s="133">
        <v>-49837</v>
      </c>
    </row>
    <row r="18" spans="2:5" ht="12.75">
      <c r="B18" s="2" t="s">
        <v>201</v>
      </c>
      <c r="C18" s="132">
        <v>0</v>
      </c>
      <c r="E18" s="133">
        <v>37612</v>
      </c>
    </row>
    <row r="19" spans="2:5" ht="12.75">
      <c r="B19" s="2" t="s">
        <v>202</v>
      </c>
      <c r="C19" s="132">
        <v>0</v>
      </c>
      <c r="E19" s="133">
        <v>62187</v>
      </c>
    </row>
    <row r="20" spans="2:5" ht="12.75">
      <c r="B20" s="2" t="s">
        <v>203</v>
      </c>
      <c r="C20" s="132">
        <v>0</v>
      </c>
      <c r="E20" s="133">
        <v>38344</v>
      </c>
    </row>
    <row r="21" spans="2:5" ht="12.75">
      <c r="B21" s="2" t="s">
        <v>204</v>
      </c>
      <c r="C21" s="71">
        <v>1689757</v>
      </c>
      <c r="E21" s="71">
        <v>1805735</v>
      </c>
    </row>
    <row r="22" spans="3:5" ht="9.75" customHeight="1">
      <c r="C22" s="6"/>
      <c r="E22" s="6"/>
    </row>
    <row r="23" spans="2:5" ht="12.75">
      <c r="B23" s="1" t="s">
        <v>205</v>
      </c>
      <c r="C23" s="6">
        <f>C12+C15+C16+C17+C18+C19+C20+C21</f>
        <v>-21022539</v>
      </c>
      <c r="E23" s="6">
        <f>SUM(E12:E21)</f>
        <v>6279986</v>
      </c>
    </row>
    <row r="24" spans="3:5" ht="9.75" customHeight="1">
      <c r="C24" s="6"/>
      <c r="E24" s="6"/>
    </row>
    <row r="25" spans="2:5" ht="12.75">
      <c r="B25" s="2" t="s">
        <v>206</v>
      </c>
      <c r="C25" s="6">
        <v>-5286281</v>
      </c>
      <c r="E25" s="6">
        <v>5679411</v>
      </c>
    </row>
    <row r="26" spans="2:5" ht="12.75">
      <c r="B26" s="2" t="s">
        <v>207</v>
      </c>
      <c r="C26" s="6">
        <v>3400947</v>
      </c>
      <c r="E26" s="6">
        <v>-11537258</v>
      </c>
    </row>
    <row r="27" spans="2:5" ht="12.75">
      <c r="B27" s="2" t="s">
        <v>208</v>
      </c>
      <c r="C27" s="71">
        <v>21208754</v>
      </c>
      <c r="E27" s="71">
        <v>-9284443</v>
      </c>
    </row>
    <row r="28" spans="2:5" ht="12.75">
      <c r="B28" s="1" t="s">
        <v>209</v>
      </c>
      <c r="C28" s="66">
        <f>C23+C25+C26+C27</f>
        <v>-1699119</v>
      </c>
      <c r="E28" s="6">
        <f>E23+E25+E26+E27</f>
        <v>-8862304</v>
      </c>
    </row>
    <row r="29" ht="9.75" customHeight="1">
      <c r="C29" s="20"/>
    </row>
    <row r="30" spans="2:5" ht="12.75">
      <c r="B30" s="2" t="s">
        <v>210</v>
      </c>
      <c r="C30" s="134">
        <v>0</v>
      </c>
      <c r="E30" s="135">
        <v>0</v>
      </c>
    </row>
    <row r="31" spans="2:5" ht="12.75">
      <c r="B31" s="1" t="s">
        <v>211</v>
      </c>
      <c r="C31" s="6">
        <f>C28+C30</f>
        <v>-1699119</v>
      </c>
      <c r="E31" s="6">
        <f>E28+E30</f>
        <v>-8862304</v>
      </c>
    </row>
    <row r="32" spans="3:5" ht="9.75" customHeight="1">
      <c r="C32" s="6"/>
      <c r="E32" s="6"/>
    </row>
    <row r="33" spans="2:5" ht="12.75">
      <c r="B33" s="1" t="s">
        <v>212</v>
      </c>
      <c r="C33" s="6"/>
      <c r="E33" s="6"/>
    </row>
    <row r="34" spans="3:5" ht="9.75" customHeight="1">
      <c r="C34" s="6"/>
      <c r="E34" s="6"/>
    </row>
    <row r="35" spans="2:5" ht="15" customHeight="1">
      <c r="B35" s="2" t="s">
        <v>213</v>
      </c>
      <c r="C35" s="132">
        <v>0</v>
      </c>
      <c r="E35" s="6">
        <v>-350000</v>
      </c>
    </row>
    <row r="36" spans="2:5" ht="15" customHeight="1">
      <c r="B36" s="2" t="s">
        <v>214</v>
      </c>
      <c r="C36" s="6">
        <v>-75466</v>
      </c>
      <c r="E36" s="6">
        <v>-75026</v>
      </c>
    </row>
    <row r="37" spans="2:5" ht="12.75">
      <c r="B37" s="2" t="s">
        <v>215</v>
      </c>
      <c r="C37" s="136">
        <v>0</v>
      </c>
      <c r="E37" s="133">
        <v>89500</v>
      </c>
    </row>
    <row r="38" spans="2:5" ht="12.75">
      <c r="B38" s="2" t="s">
        <v>216</v>
      </c>
      <c r="C38" s="136">
        <v>0</v>
      </c>
      <c r="E38" s="136">
        <v>0</v>
      </c>
    </row>
    <row r="39" spans="2:5" ht="12.75">
      <c r="B39" s="2" t="s">
        <v>217</v>
      </c>
      <c r="C39" s="136">
        <v>0</v>
      </c>
      <c r="E39" s="136">
        <v>0</v>
      </c>
    </row>
    <row r="40" spans="3:5" ht="9.75" customHeight="1">
      <c r="C40" s="137"/>
      <c r="E40" s="6"/>
    </row>
    <row r="41" spans="2:5" ht="12.75">
      <c r="B41" s="2" t="s">
        <v>218</v>
      </c>
      <c r="C41" s="71">
        <f>C35+C36+C37+C38+C39</f>
        <v>-75466</v>
      </c>
      <c r="E41" s="138">
        <f>SUM(E35:E40)</f>
        <v>-335526</v>
      </c>
    </row>
    <row r="42" ht="9.75" customHeight="1">
      <c r="C42" s="6"/>
    </row>
    <row r="43" spans="2:5" ht="12.75">
      <c r="B43" s="1" t="s">
        <v>219</v>
      </c>
      <c r="C43" s="6"/>
      <c r="E43" s="139"/>
    </row>
    <row r="44" spans="3:5" ht="9.75" customHeight="1">
      <c r="C44" s="6"/>
      <c r="E44" s="20"/>
    </row>
    <row r="45" spans="2:5" ht="15" customHeight="1">
      <c r="B45" s="2" t="s">
        <v>220</v>
      </c>
      <c r="C45" s="132">
        <v>0</v>
      </c>
      <c r="E45" s="6">
        <v>5280600</v>
      </c>
    </row>
    <row r="46" spans="2:5" ht="15" customHeight="1">
      <c r="B46" s="2" t="s">
        <v>221</v>
      </c>
      <c r="C46" s="6">
        <v>5531734</v>
      </c>
      <c r="E46" s="6">
        <v>634065</v>
      </c>
    </row>
    <row r="47" spans="2:5" ht="12.75">
      <c r="B47" s="2" t="s">
        <v>222</v>
      </c>
      <c r="C47" s="6">
        <v>-297899</v>
      </c>
      <c r="E47" s="6">
        <v>-1385267</v>
      </c>
    </row>
    <row r="48" spans="2:5" ht="12.75">
      <c r="B48" s="2" t="s">
        <v>223</v>
      </c>
      <c r="C48" s="132">
        <v>0</v>
      </c>
      <c r="E48" s="6">
        <v>3000000</v>
      </c>
    </row>
    <row r="49" spans="2:5" ht="12.75">
      <c r="B49" s="2" t="s">
        <v>224</v>
      </c>
      <c r="C49" s="6">
        <v>-1521673</v>
      </c>
      <c r="E49" s="6">
        <v>-1700553</v>
      </c>
    </row>
    <row r="50" spans="2:5" ht="12.75">
      <c r="B50" s="2" t="s">
        <v>225</v>
      </c>
      <c r="C50" s="71">
        <v>-1689757</v>
      </c>
      <c r="E50" s="6">
        <v>-1805735</v>
      </c>
    </row>
    <row r="51" spans="2:5" ht="12.75">
      <c r="B51" s="2" t="s">
        <v>226</v>
      </c>
      <c r="C51" s="71">
        <f>C45+C46+C47+C48+C49+C50</f>
        <v>2022405</v>
      </c>
      <c r="E51" s="138">
        <f>SUM(E45:E50)</f>
        <v>4023110</v>
      </c>
    </row>
    <row r="52" spans="3:5" ht="9.75" customHeight="1">
      <c r="C52" s="6"/>
      <c r="E52" s="6"/>
    </row>
    <row r="53" spans="2:5" ht="12.75">
      <c r="B53" s="1" t="s">
        <v>227</v>
      </c>
      <c r="C53" s="6">
        <f>C31+C41+C51</f>
        <v>247820</v>
      </c>
      <c r="E53" s="6">
        <f>E31+E41+E51</f>
        <v>-5174720</v>
      </c>
    </row>
    <row r="54" spans="3:5" ht="9.75" customHeight="1">
      <c r="C54" s="6"/>
      <c r="E54" s="6"/>
    </row>
    <row r="55" spans="2:5" ht="12.75">
      <c r="B55" s="1" t="s">
        <v>228</v>
      </c>
      <c r="C55" s="6">
        <v>-9463080</v>
      </c>
      <c r="E55" s="6">
        <v>-4288360</v>
      </c>
    </row>
    <row r="56" spans="2:5" ht="9.75" customHeight="1">
      <c r="B56" s="1"/>
      <c r="C56" s="6"/>
      <c r="E56" s="6"/>
    </row>
    <row r="57" spans="2:5" ht="13.5" thickBot="1">
      <c r="B57" s="1" t="s">
        <v>229</v>
      </c>
      <c r="C57" s="140">
        <f>C53+C55</f>
        <v>-9215260</v>
      </c>
      <c r="E57" s="140">
        <f>E53+E55</f>
        <v>-9463080</v>
      </c>
    </row>
    <row r="58" ht="13.5" thickTop="1"/>
    <row r="59" ht="9.75" customHeight="1"/>
    <row r="60" ht="12.75">
      <c r="B60" s="1" t="s">
        <v>230</v>
      </c>
    </row>
    <row r="61" ht="9.75" customHeight="1"/>
    <row r="62" spans="2:5" ht="12.75">
      <c r="B62" s="2" t="s">
        <v>24</v>
      </c>
      <c r="C62" s="6">
        <v>105436</v>
      </c>
      <c r="E62" s="6">
        <v>315224</v>
      </c>
    </row>
    <row r="63" spans="2:5" ht="12.75">
      <c r="B63" s="2" t="s">
        <v>231</v>
      </c>
      <c r="C63" s="6">
        <v>-9320696</v>
      </c>
      <c r="E63" s="6">
        <v>-9778304</v>
      </c>
    </row>
    <row r="64" spans="3:5" ht="13.5" thickBot="1">
      <c r="C64" s="140">
        <f>C62+C63</f>
        <v>-9215260</v>
      </c>
      <c r="E64" s="140">
        <f>E62+E63</f>
        <v>-9463080</v>
      </c>
    </row>
    <row r="65" ht="9.75" customHeight="1" thickTop="1"/>
    <row r="66" spans="2:5" ht="12.75">
      <c r="B66" s="152" t="s">
        <v>232</v>
      </c>
      <c r="C66" s="152"/>
      <c r="D66" s="152"/>
      <c r="E66" s="152"/>
    </row>
    <row r="67" spans="2:5" ht="12.75">
      <c r="B67" s="152" t="s">
        <v>85</v>
      </c>
      <c r="C67" s="152"/>
      <c r="D67" s="152"/>
      <c r="E67" s="152"/>
    </row>
  </sheetData>
  <mergeCells count="5">
    <mergeCell ref="B67:E67"/>
    <mergeCell ref="B1:E1"/>
    <mergeCell ref="B3:E3"/>
    <mergeCell ref="B4:E4"/>
    <mergeCell ref="B66:E6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zoomScale="75" zoomScaleNormal="75" workbookViewId="0" topLeftCell="A53">
      <selection activeCell="D20" sqref="D20"/>
    </sheetView>
  </sheetViews>
  <sheetFormatPr defaultColWidth="9.140625" defaultRowHeight="12.75"/>
  <cols>
    <col min="1" max="2" width="5.7109375" style="2" customWidth="1"/>
    <col min="3" max="3" width="23.8515625" style="2" customWidth="1"/>
    <col min="4" max="9" width="15.7109375" style="2" customWidth="1"/>
    <col min="10" max="16384" width="9.140625" style="2" customWidth="1"/>
  </cols>
  <sheetData>
    <row r="2" spans="1:3" ht="15.75">
      <c r="A2" s="100">
        <v>1.08</v>
      </c>
      <c r="B2" s="101"/>
      <c r="C2" s="17" t="s">
        <v>142</v>
      </c>
    </row>
    <row r="5" spans="3:4" ht="15">
      <c r="C5" s="101" t="s">
        <v>143</v>
      </c>
      <c r="D5" s="26" t="s">
        <v>144</v>
      </c>
    </row>
    <row r="6" spans="4:9" ht="15">
      <c r="D6" s="161" t="s">
        <v>145</v>
      </c>
      <c r="E6" s="162"/>
      <c r="F6" s="162"/>
      <c r="G6" s="162"/>
      <c r="H6" s="162"/>
      <c r="I6" s="163"/>
    </row>
    <row r="7" spans="4:9" ht="14.25">
      <c r="D7" s="102" t="s">
        <v>13</v>
      </c>
      <c r="E7" s="102" t="s">
        <v>146</v>
      </c>
      <c r="F7" s="103" t="s">
        <v>15</v>
      </c>
      <c r="G7" s="102" t="s">
        <v>147</v>
      </c>
      <c r="H7" s="164" t="s">
        <v>148</v>
      </c>
      <c r="I7" s="164" t="s">
        <v>149</v>
      </c>
    </row>
    <row r="8" spans="4:9" ht="12.75">
      <c r="D8" s="104" t="s">
        <v>150</v>
      </c>
      <c r="E8" s="104" t="s">
        <v>151</v>
      </c>
      <c r="F8" s="107" t="s">
        <v>152</v>
      </c>
      <c r="G8" s="104" t="s">
        <v>153</v>
      </c>
      <c r="H8" s="165"/>
      <c r="I8" s="165"/>
    </row>
    <row r="9" spans="4:9" ht="14.25">
      <c r="D9" s="108" t="s">
        <v>154</v>
      </c>
      <c r="E9" s="108" t="s">
        <v>154</v>
      </c>
      <c r="F9" s="109" t="s">
        <v>154</v>
      </c>
      <c r="G9" s="108" t="s">
        <v>154</v>
      </c>
      <c r="H9" s="109" t="s">
        <v>154</v>
      </c>
      <c r="I9" s="109" t="s">
        <v>154</v>
      </c>
    </row>
    <row r="10" spans="3:9" ht="15">
      <c r="C10" s="110" t="s">
        <v>155</v>
      </c>
      <c r="D10" s="18"/>
      <c r="E10" s="18"/>
      <c r="F10" s="29"/>
      <c r="G10" s="18"/>
      <c r="H10" s="29"/>
      <c r="I10" s="29"/>
    </row>
    <row r="11" spans="3:9" ht="12.75">
      <c r="C11" s="12"/>
      <c r="D11" s="11"/>
      <c r="E11" s="11"/>
      <c r="F11" s="12"/>
      <c r="G11" s="11"/>
      <c r="H11" s="12"/>
      <c r="I11" s="12"/>
    </row>
    <row r="12" spans="3:9" ht="12.75">
      <c r="C12" s="12" t="s">
        <v>156</v>
      </c>
      <c r="D12" s="22">
        <v>4.85</v>
      </c>
      <c r="E12" s="111">
        <v>0</v>
      </c>
      <c r="F12" s="112">
        <v>2.92</v>
      </c>
      <c r="G12" s="113">
        <v>0.05</v>
      </c>
      <c r="H12" s="112">
        <v>-0.05</v>
      </c>
      <c r="I12" s="30">
        <f>SUM(D12:H12)</f>
        <v>7.77</v>
      </c>
    </row>
    <row r="13" spans="3:9" ht="12.75">
      <c r="C13" s="12" t="s">
        <v>157</v>
      </c>
      <c r="D13" s="114">
        <v>0</v>
      </c>
      <c r="E13" s="114">
        <v>0</v>
      </c>
      <c r="F13" s="115">
        <v>0</v>
      </c>
      <c r="G13" s="116">
        <v>0</v>
      </c>
      <c r="H13" s="115">
        <v>0</v>
      </c>
      <c r="I13" s="115">
        <f>SUM(D13:H13)</f>
        <v>0</v>
      </c>
    </row>
    <row r="14" spans="3:9" ht="12.75">
      <c r="C14" s="12"/>
      <c r="D14" s="117">
        <f aca="true" t="shared" si="0" ref="D14:I14">D12+D13</f>
        <v>4.85</v>
      </c>
      <c r="E14" s="111">
        <f t="shared" si="0"/>
        <v>0</v>
      </c>
      <c r="F14" s="112">
        <f t="shared" si="0"/>
        <v>2.92</v>
      </c>
      <c r="G14" s="113">
        <f t="shared" si="0"/>
        <v>0.05</v>
      </c>
      <c r="H14" s="112">
        <f t="shared" si="0"/>
        <v>-0.05</v>
      </c>
      <c r="I14" s="30">
        <f t="shared" si="0"/>
        <v>7.77</v>
      </c>
    </row>
    <row r="15" spans="3:9" ht="15">
      <c r="C15" s="118" t="s">
        <v>158</v>
      </c>
      <c r="D15" s="11"/>
      <c r="E15" s="11"/>
      <c r="F15" s="12"/>
      <c r="G15" s="22"/>
      <c r="H15" s="12"/>
      <c r="I15" s="12"/>
    </row>
    <row r="16" spans="3:9" ht="12.75">
      <c r="C16" s="12" t="s">
        <v>159</v>
      </c>
      <c r="D16" s="22">
        <v>-47.02</v>
      </c>
      <c r="E16" s="22">
        <v>-13.85</v>
      </c>
      <c r="F16" s="33">
        <v>-0.05</v>
      </c>
      <c r="G16" s="22">
        <v>0.01</v>
      </c>
      <c r="H16" s="119">
        <v>33.72</v>
      </c>
      <c r="I16" s="23">
        <f>SUM(D16:H16)</f>
        <v>-27.190000000000005</v>
      </c>
    </row>
    <row r="17" spans="3:9" ht="12.75">
      <c r="C17" s="12" t="s">
        <v>160</v>
      </c>
      <c r="D17" s="22">
        <v>-0.08</v>
      </c>
      <c r="E17" s="22">
        <v>-0.08</v>
      </c>
      <c r="F17" s="33">
        <v>-0.24</v>
      </c>
      <c r="G17" s="113">
        <v>0</v>
      </c>
      <c r="H17" s="112">
        <v>0</v>
      </c>
      <c r="I17" s="23">
        <f>SUM(D17:H17)</f>
        <v>-0.4</v>
      </c>
    </row>
    <row r="18" spans="3:9" ht="12.75">
      <c r="C18" s="12" t="s">
        <v>161</v>
      </c>
      <c r="D18" s="114">
        <v>0</v>
      </c>
      <c r="E18" s="116">
        <v>0</v>
      </c>
      <c r="F18" s="115">
        <v>0</v>
      </c>
      <c r="G18" s="116">
        <v>0</v>
      </c>
      <c r="H18" s="115">
        <v>0</v>
      </c>
      <c r="I18" s="115">
        <f>SUM(D18:H18)</f>
        <v>0</v>
      </c>
    </row>
    <row r="19" spans="3:9" ht="12.75">
      <c r="C19" s="12"/>
      <c r="D19" s="11"/>
      <c r="E19" s="22"/>
      <c r="F19" s="12"/>
      <c r="G19" s="22"/>
      <c r="H19" s="112"/>
      <c r="I19" s="12"/>
    </row>
    <row r="20" spans="3:9" ht="12.75">
      <c r="C20" s="12" t="s">
        <v>162</v>
      </c>
      <c r="D20" s="22">
        <f>D16+D17</f>
        <v>-47.1</v>
      </c>
      <c r="E20" s="22">
        <f>E16+E17</f>
        <v>-13.93</v>
      </c>
      <c r="F20" s="30">
        <f>F16+F17</f>
        <v>-0.29</v>
      </c>
      <c r="G20" s="22">
        <f>G16+G17</f>
        <v>0.01</v>
      </c>
      <c r="H20" s="112">
        <f>H16+H17+H19</f>
        <v>33.72</v>
      </c>
      <c r="I20" s="23">
        <f>I16+I17+I18</f>
        <v>-27.590000000000003</v>
      </c>
    </row>
    <row r="21" spans="3:9" ht="12.75">
      <c r="C21" s="12"/>
      <c r="D21" s="11"/>
      <c r="E21" s="11"/>
      <c r="F21" s="12"/>
      <c r="G21" s="11"/>
      <c r="H21" s="12"/>
      <c r="I21" s="12"/>
    </row>
    <row r="22" spans="3:9" ht="12.75">
      <c r="C22" s="12" t="s">
        <v>163</v>
      </c>
      <c r="D22" s="111">
        <v>0</v>
      </c>
      <c r="E22" s="32">
        <v>0</v>
      </c>
      <c r="F22" s="112">
        <v>0</v>
      </c>
      <c r="G22" s="111">
        <v>0</v>
      </c>
      <c r="H22" s="112">
        <v>0</v>
      </c>
      <c r="I22" s="112">
        <v>0</v>
      </c>
    </row>
    <row r="23" spans="3:9" ht="9.75" customHeight="1">
      <c r="C23" s="12"/>
      <c r="D23" s="111"/>
      <c r="E23" s="32"/>
      <c r="F23" s="112"/>
      <c r="G23" s="111"/>
      <c r="H23" s="12"/>
      <c r="I23" s="12"/>
    </row>
    <row r="24" spans="3:9" ht="12.75">
      <c r="C24" s="12" t="s">
        <v>69</v>
      </c>
      <c r="D24" s="111">
        <v>0</v>
      </c>
      <c r="E24" s="32">
        <v>0</v>
      </c>
      <c r="F24" s="112">
        <v>0</v>
      </c>
      <c r="G24" s="111">
        <v>0</v>
      </c>
      <c r="H24" s="23">
        <v>0.03</v>
      </c>
      <c r="I24" s="112">
        <f>SUM(D24:H24)</f>
        <v>0.03</v>
      </c>
    </row>
    <row r="25" spans="3:9" ht="12.75">
      <c r="C25" s="12"/>
      <c r="D25" s="11"/>
      <c r="E25" s="11"/>
      <c r="F25" s="12"/>
      <c r="G25" s="11"/>
      <c r="H25" s="12"/>
      <c r="I25" s="12"/>
    </row>
    <row r="26" spans="3:9" ht="9.75" customHeight="1">
      <c r="C26" s="166" t="s">
        <v>164</v>
      </c>
      <c r="D26" s="167">
        <f aca="true" t="shared" si="1" ref="D26:I26">D20+D22+D24</f>
        <v>-47.1</v>
      </c>
      <c r="E26" s="169">
        <f t="shared" si="1"/>
        <v>-13.93</v>
      </c>
      <c r="F26" s="167">
        <f t="shared" si="1"/>
        <v>-0.29</v>
      </c>
      <c r="G26" s="169">
        <f t="shared" si="1"/>
        <v>0.01</v>
      </c>
      <c r="H26" s="171">
        <f t="shared" si="1"/>
        <v>33.75</v>
      </c>
      <c r="I26" s="167">
        <f t="shared" si="1"/>
        <v>-27.560000000000002</v>
      </c>
    </row>
    <row r="27" spans="3:9" ht="9.75" customHeight="1">
      <c r="C27" s="165"/>
      <c r="D27" s="168"/>
      <c r="E27" s="170"/>
      <c r="F27" s="168"/>
      <c r="G27" s="170"/>
      <c r="H27" s="172"/>
      <c r="I27" s="168"/>
    </row>
    <row r="28" spans="3:9" ht="12.75">
      <c r="C28" s="18"/>
      <c r="D28" s="29"/>
      <c r="E28" s="18"/>
      <c r="F28" s="29"/>
      <c r="G28" s="18"/>
      <c r="H28" s="29"/>
      <c r="I28" s="29"/>
    </row>
    <row r="29" spans="3:9" ht="12.75">
      <c r="C29" s="11"/>
      <c r="D29" s="12"/>
      <c r="E29" s="11"/>
      <c r="F29" s="12"/>
      <c r="G29" s="11"/>
      <c r="H29" s="12"/>
      <c r="I29" s="12"/>
    </row>
    <row r="30" spans="3:9" ht="15">
      <c r="C30" s="120" t="s">
        <v>165</v>
      </c>
      <c r="D30" s="12"/>
      <c r="E30" s="11"/>
      <c r="F30" s="12"/>
      <c r="G30" s="11"/>
      <c r="H30" s="12"/>
      <c r="I30" s="12"/>
    </row>
    <row r="31" spans="3:9" ht="15">
      <c r="C31" s="120" t="s">
        <v>166</v>
      </c>
      <c r="D31" s="12"/>
      <c r="E31" s="11"/>
      <c r="F31" s="12"/>
      <c r="G31" s="11"/>
      <c r="H31" s="12"/>
      <c r="I31" s="12"/>
    </row>
    <row r="32" spans="3:9" ht="12.75">
      <c r="C32" s="11" t="s">
        <v>167</v>
      </c>
      <c r="D32" s="23">
        <v>27.46</v>
      </c>
      <c r="E32" s="22">
        <v>25.87</v>
      </c>
      <c r="F32" s="23">
        <v>17.28</v>
      </c>
      <c r="G32" s="22">
        <v>4.98</v>
      </c>
      <c r="H32" s="23">
        <v>-9.11</v>
      </c>
      <c r="I32" s="30">
        <f>SUM(D32:H32)</f>
        <v>66.48</v>
      </c>
    </row>
    <row r="33" spans="3:9" ht="12.75">
      <c r="C33" s="11" t="s">
        <v>168</v>
      </c>
      <c r="D33" s="23">
        <v>-15.04</v>
      </c>
      <c r="E33" s="22">
        <v>-44.54</v>
      </c>
      <c r="F33" s="23">
        <v>-10.4</v>
      </c>
      <c r="G33" s="22">
        <v>-5.69</v>
      </c>
      <c r="H33" s="23">
        <v>25.24</v>
      </c>
      <c r="I33" s="30">
        <f>SUM(D33:H33)</f>
        <v>-50.43000000000001</v>
      </c>
    </row>
    <row r="34" spans="3:9" ht="12.75">
      <c r="C34" s="11" t="s">
        <v>169</v>
      </c>
      <c r="D34" s="167">
        <f aca="true" t="shared" si="2" ref="D34:I34">D32+D33</f>
        <v>12.420000000000002</v>
      </c>
      <c r="E34" s="169">
        <f t="shared" si="2"/>
        <v>-18.669999999999998</v>
      </c>
      <c r="F34" s="167">
        <f t="shared" si="2"/>
        <v>6.880000000000001</v>
      </c>
      <c r="G34" s="169">
        <f t="shared" si="2"/>
        <v>-0.71</v>
      </c>
      <c r="H34" s="173">
        <f t="shared" si="2"/>
        <v>16.13</v>
      </c>
      <c r="I34" s="173">
        <f t="shared" si="2"/>
        <v>16.049999999999997</v>
      </c>
    </row>
    <row r="35" spans="3:9" ht="12.75">
      <c r="C35" s="11" t="s">
        <v>170</v>
      </c>
      <c r="D35" s="168"/>
      <c r="E35" s="170"/>
      <c r="F35" s="168"/>
      <c r="G35" s="170"/>
      <c r="H35" s="165"/>
      <c r="I35" s="165"/>
    </row>
    <row r="36" spans="3:9" ht="12.75">
      <c r="C36" s="11"/>
      <c r="D36" s="12"/>
      <c r="E36" s="22"/>
      <c r="F36" s="12"/>
      <c r="G36" s="22"/>
      <c r="H36" s="12"/>
      <c r="I36" s="12"/>
    </row>
    <row r="37" spans="3:9" ht="12.75">
      <c r="C37" s="11" t="s">
        <v>171</v>
      </c>
      <c r="D37" s="33">
        <v>0</v>
      </c>
      <c r="E37" s="113">
        <v>0</v>
      </c>
      <c r="F37" s="23">
        <v>0.01</v>
      </c>
      <c r="G37" s="113">
        <v>0</v>
      </c>
      <c r="H37" s="112">
        <v>0</v>
      </c>
      <c r="I37" s="121">
        <f>SUM(D37:H37)</f>
        <v>0.01</v>
      </c>
    </row>
    <row r="38" spans="3:9" ht="12.75">
      <c r="C38" s="11" t="s">
        <v>18</v>
      </c>
      <c r="D38" s="23">
        <v>0.17</v>
      </c>
      <c r="E38" s="22">
        <v>0.37</v>
      </c>
      <c r="F38" s="23">
        <v>0.68</v>
      </c>
      <c r="G38" s="22">
        <v>0.03</v>
      </c>
      <c r="H38" s="112">
        <v>0</v>
      </c>
      <c r="I38" s="30">
        <f>SUM(D38:H38)</f>
        <v>1.2500000000000002</v>
      </c>
    </row>
    <row r="39" spans="3:9" ht="12.75">
      <c r="C39" s="11" t="s">
        <v>172</v>
      </c>
      <c r="D39" s="23"/>
      <c r="E39" s="22"/>
      <c r="F39" s="23"/>
      <c r="G39" s="22"/>
      <c r="H39" s="12"/>
      <c r="I39" s="12"/>
    </row>
    <row r="40" spans="3:9" ht="12.75">
      <c r="C40" s="11" t="s">
        <v>173</v>
      </c>
      <c r="D40" s="33">
        <v>0</v>
      </c>
      <c r="E40" s="113">
        <v>0</v>
      </c>
      <c r="F40" s="33">
        <v>0</v>
      </c>
      <c r="G40" s="113">
        <v>0</v>
      </c>
      <c r="H40" s="112">
        <v>0</v>
      </c>
      <c r="I40" s="112">
        <v>0</v>
      </c>
    </row>
    <row r="41" spans="3:9" ht="12.75">
      <c r="C41" s="14"/>
      <c r="D41" s="35"/>
      <c r="E41" s="14"/>
      <c r="F41" s="35"/>
      <c r="G41" s="14"/>
      <c r="H41" s="35"/>
      <c r="I41" s="35"/>
    </row>
    <row r="44" spans="3:4" ht="15">
      <c r="C44" s="101" t="s">
        <v>174</v>
      </c>
      <c r="D44" s="26" t="s">
        <v>175</v>
      </c>
    </row>
    <row r="45" spans="4:9" ht="15">
      <c r="D45" s="161" t="s">
        <v>145</v>
      </c>
      <c r="E45" s="162"/>
      <c r="F45" s="162"/>
      <c r="G45" s="162"/>
      <c r="H45" s="162"/>
      <c r="I45" s="163"/>
    </row>
    <row r="46" spans="4:9" ht="14.25">
      <c r="D46" s="102" t="s">
        <v>13</v>
      </c>
      <c r="E46" s="103" t="s">
        <v>14</v>
      </c>
      <c r="F46" s="122" t="s">
        <v>15</v>
      </c>
      <c r="G46" s="103" t="s">
        <v>147</v>
      </c>
      <c r="H46" s="164" t="s">
        <v>148</v>
      </c>
      <c r="I46" s="164" t="s">
        <v>149</v>
      </c>
    </row>
    <row r="47" spans="4:9" ht="12.75">
      <c r="D47" s="123" t="s">
        <v>150</v>
      </c>
      <c r="E47" s="124" t="s">
        <v>151</v>
      </c>
      <c r="F47" s="125" t="s">
        <v>152</v>
      </c>
      <c r="G47" s="124" t="s">
        <v>153</v>
      </c>
      <c r="H47" s="165"/>
      <c r="I47" s="165"/>
    </row>
    <row r="48" spans="4:9" ht="14.25">
      <c r="D48" s="108" t="s">
        <v>154</v>
      </c>
      <c r="E48" s="109" t="s">
        <v>154</v>
      </c>
      <c r="F48" s="96" t="s">
        <v>154</v>
      </c>
      <c r="G48" s="109" t="s">
        <v>154</v>
      </c>
      <c r="H48" s="95" t="s">
        <v>154</v>
      </c>
      <c r="I48" s="109" t="s">
        <v>154</v>
      </c>
    </row>
    <row r="49" spans="3:9" ht="15">
      <c r="C49" s="110" t="s">
        <v>155</v>
      </c>
      <c r="D49" s="18"/>
      <c r="E49" s="29"/>
      <c r="F49" s="3"/>
      <c r="G49" s="29"/>
      <c r="H49" s="4"/>
      <c r="I49" s="29"/>
    </row>
    <row r="50" spans="3:9" ht="12.75">
      <c r="C50" s="12"/>
      <c r="D50" s="11"/>
      <c r="E50" s="12"/>
      <c r="F50" s="7"/>
      <c r="G50" s="12"/>
      <c r="H50" s="8"/>
      <c r="I50" s="12"/>
    </row>
    <row r="51" spans="3:9" ht="12.75">
      <c r="C51" s="12" t="s">
        <v>176</v>
      </c>
      <c r="D51" s="22">
        <v>1.51</v>
      </c>
      <c r="E51" s="31">
        <v>0</v>
      </c>
      <c r="F51" s="21">
        <v>0.63</v>
      </c>
      <c r="G51" s="31">
        <v>0.05</v>
      </c>
      <c r="H51" s="31">
        <v>-0.05</v>
      </c>
      <c r="I51" s="30">
        <f>SUM(D51:H51)</f>
        <v>2.14</v>
      </c>
    </row>
    <row r="52" spans="3:9" ht="12.75">
      <c r="C52" s="12" t="s">
        <v>177</v>
      </c>
      <c r="D52" s="22">
        <v>0.27</v>
      </c>
      <c r="E52" s="31">
        <v>0</v>
      </c>
      <c r="F52" s="126">
        <v>0</v>
      </c>
      <c r="G52" s="31">
        <v>0</v>
      </c>
      <c r="H52" s="31">
        <v>0</v>
      </c>
      <c r="I52" s="30">
        <f aca="true" t="shared" si="3" ref="I52:I61">SUM(D52:H52)</f>
        <v>0.27</v>
      </c>
    </row>
    <row r="53" spans="3:9" ht="12.75">
      <c r="C53" s="12" t="s">
        <v>178</v>
      </c>
      <c r="D53" s="22">
        <v>0.18</v>
      </c>
      <c r="E53" s="31">
        <v>0</v>
      </c>
      <c r="F53" s="126">
        <v>0</v>
      </c>
      <c r="G53" s="31">
        <v>0</v>
      </c>
      <c r="H53" s="31">
        <v>0</v>
      </c>
      <c r="I53" s="30">
        <f t="shared" si="3"/>
        <v>0.18</v>
      </c>
    </row>
    <row r="54" spans="3:9" ht="12.75">
      <c r="C54" s="12" t="s">
        <v>179</v>
      </c>
      <c r="D54" s="111">
        <v>0.13</v>
      </c>
      <c r="E54" s="31">
        <v>0</v>
      </c>
      <c r="F54" s="126">
        <v>0</v>
      </c>
      <c r="G54" s="31">
        <v>0</v>
      </c>
      <c r="H54" s="31">
        <v>0</v>
      </c>
      <c r="I54" s="30">
        <f t="shared" si="3"/>
        <v>0.13</v>
      </c>
    </row>
    <row r="55" spans="3:9" ht="12.75">
      <c r="C55" s="12" t="s">
        <v>180</v>
      </c>
      <c r="D55" s="22">
        <v>0.58</v>
      </c>
      <c r="E55" s="31">
        <v>0</v>
      </c>
      <c r="F55" s="126">
        <v>0</v>
      </c>
      <c r="G55" s="31">
        <v>0</v>
      </c>
      <c r="H55" s="31">
        <v>0</v>
      </c>
      <c r="I55" s="30">
        <f t="shared" si="3"/>
        <v>0.58</v>
      </c>
    </row>
    <row r="56" spans="3:9" ht="12.75">
      <c r="C56" s="12" t="s">
        <v>181</v>
      </c>
      <c r="D56" s="111">
        <v>0</v>
      </c>
      <c r="E56" s="31">
        <v>0</v>
      </c>
      <c r="F56" s="126">
        <v>0</v>
      </c>
      <c r="G56" s="31">
        <v>0</v>
      </c>
      <c r="H56" s="31">
        <v>0</v>
      </c>
      <c r="I56" s="121">
        <f t="shared" si="3"/>
        <v>0</v>
      </c>
    </row>
    <row r="57" spans="3:9" ht="12.75">
      <c r="C57" s="12" t="s">
        <v>182</v>
      </c>
      <c r="D57" s="22">
        <v>0.18</v>
      </c>
      <c r="E57" s="31">
        <v>0</v>
      </c>
      <c r="F57" s="21">
        <v>2.29</v>
      </c>
      <c r="G57" s="31">
        <v>0</v>
      </c>
      <c r="H57" s="31">
        <v>0</v>
      </c>
      <c r="I57" s="30">
        <f t="shared" si="3"/>
        <v>2.47</v>
      </c>
    </row>
    <row r="58" spans="3:9" ht="12.75">
      <c r="C58" s="12" t="s">
        <v>183</v>
      </c>
      <c r="D58" s="22">
        <v>0.06</v>
      </c>
      <c r="E58" s="31">
        <v>0</v>
      </c>
      <c r="F58" s="126">
        <v>0</v>
      </c>
      <c r="G58" s="31">
        <v>0</v>
      </c>
      <c r="H58" s="31">
        <v>0</v>
      </c>
      <c r="I58" s="30">
        <f t="shared" si="3"/>
        <v>0.06</v>
      </c>
    </row>
    <row r="59" spans="3:9" ht="12.75">
      <c r="C59" s="12" t="s">
        <v>184</v>
      </c>
      <c r="D59" s="22">
        <v>1.87</v>
      </c>
      <c r="E59" s="31">
        <v>0</v>
      </c>
      <c r="F59" s="126">
        <v>0</v>
      </c>
      <c r="G59" s="31">
        <v>0</v>
      </c>
      <c r="H59" s="31">
        <v>0</v>
      </c>
      <c r="I59" s="30">
        <f t="shared" si="3"/>
        <v>1.87</v>
      </c>
    </row>
    <row r="60" spans="3:9" ht="12.75">
      <c r="C60" s="12" t="s">
        <v>185</v>
      </c>
      <c r="D60" s="111">
        <v>0</v>
      </c>
      <c r="E60" s="31">
        <v>0</v>
      </c>
      <c r="F60" s="126">
        <v>0</v>
      </c>
      <c r="G60" s="31">
        <v>0</v>
      </c>
      <c r="H60" s="31">
        <v>0</v>
      </c>
      <c r="I60" s="121">
        <f t="shared" si="3"/>
        <v>0</v>
      </c>
    </row>
    <row r="61" spans="3:9" ht="12.75">
      <c r="C61" s="12" t="s">
        <v>186</v>
      </c>
      <c r="D61" s="111">
        <v>0</v>
      </c>
      <c r="E61" s="31">
        <v>0</v>
      </c>
      <c r="F61" s="126">
        <v>0</v>
      </c>
      <c r="G61" s="31">
        <v>0</v>
      </c>
      <c r="H61" s="31">
        <v>0</v>
      </c>
      <c r="I61" s="121">
        <f t="shared" si="3"/>
        <v>0</v>
      </c>
    </row>
    <row r="62" spans="3:9" ht="12.75">
      <c r="C62" s="35" t="s">
        <v>187</v>
      </c>
      <c r="D62" s="24">
        <v>0.07</v>
      </c>
      <c r="E62" s="127">
        <v>0</v>
      </c>
      <c r="F62" s="128">
        <v>0</v>
      </c>
      <c r="G62" s="129">
        <v>0</v>
      </c>
      <c r="H62" s="130">
        <v>0</v>
      </c>
      <c r="I62" s="30">
        <f>SUM(D62:H62)</f>
        <v>0.07</v>
      </c>
    </row>
    <row r="63" spans="4:9" ht="9.75" customHeight="1">
      <c r="D63" s="169">
        <f>SUM(D51:D62)</f>
        <v>4.8500000000000005</v>
      </c>
      <c r="E63" s="176">
        <v>0</v>
      </c>
      <c r="F63" s="178">
        <f>SUM(F51:F62)</f>
        <v>2.92</v>
      </c>
      <c r="G63" s="180">
        <f>SUM(G51:G62)</f>
        <v>0.05</v>
      </c>
      <c r="H63" s="174">
        <f>SUM(H51:H62)</f>
        <v>-0.05</v>
      </c>
      <c r="I63" s="173">
        <f>SUM(I51:I62)</f>
        <v>7.7700000000000005</v>
      </c>
    </row>
    <row r="64" spans="4:9" ht="9.75" customHeight="1">
      <c r="D64" s="170"/>
      <c r="E64" s="177"/>
      <c r="F64" s="179"/>
      <c r="G64" s="181"/>
      <c r="H64" s="175"/>
      <c r="I64" s="165"/>
    </row>
  </sheetData>
  <mergeCells count="25">
    <mergeCell ref="H63:H64"/>
    <mergeCell ref="I63:I64"/>
    <mergeCell ref="D63:D64"/>
    <mergeCell ref="E63:E64"/>
    <mergeCell ref="F63:F64"/>
    <mergeCell ref="G63:G64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.7109375" style="2" customWidth="1"/>
    <col min="2" max="2" width="25.00390625" style="2" customWidth="1"/>
    <col min="3" max="3" width="18.7109375" style="2" customWidth="1"/>
    <col min="4" max="4" width="2.7109375" style="2" customWidth="1"/>
    <col min="5" max="5" width="18.7109375" style="2" customWidth="1"/>
    <col min="6" max="6" width="2.7109375" style="2" customWidth="1"/>
    <col min="7" max="7" width="18.7109375" style="2" customWidth="1"/>
    <col min="8" max="8" width="2.7109375" style="2" customWidth="1"/>
    <col min="9" max="9" width="18.7109375" style="2" customWidth="1"/>
    <col min="10" max="10" width="2.7109375" style="2" customWidth="1"/>
    <col min="11" max="11" width="18.7109375" style="2" customWidth="1"/>
    <col min="12" max="16384" width="9.140625" style="2" customWidth="1"/>
  </cols>
  <sheetData>
    <row r="2" ht="18">
      <c r="B2" s="36" t="s">
        <v>233</v>
      </c>
    </row>
    <row r="3" ht="15.75">
      <c r="B3" s="17" t="s">
        <v>125</v>
      </c>
    </row>
    <row r="4" ht="12.75">
      <c r="B4" s="1"/>
    </row>
    <row r="5" ht="12.75">
      <c r="B5" s="1"/>
    </row>
    <row r="6" ht="15.75">
      <c r="B6" s="17" t="s">
        <v>126</v>
      </c>
    </row>
    <row r="7" spans="3:11" ht="12.75">
      <c r="C7" s="97"/>
      <c r="D7" s="97"/>
      <c r="E7" s="97"/>
      <c r="F7" s="97"/>
      <c r="G7" s="97"/>
      <c r="H7" s="97"/>
      <c r="I7" s="97"/>
      <c r="J7" s="97"/>
      <c r="K7" s="97"/>
    </row>
    <row r="8" spans="3:11" ht="12.75">
      <c r="C8" s="97"/>
      <c r="D8" s="97"/>
      <c r="E8" s="97"/>
      <c r="F8" s="97"/>
      <c r="G8" s="97"/>
      <c r="H8" s="97"/>
      <c r="I8" s="97"/>
      <c r="J8" s="97"/>
      <c r="K8" s="97"/>
    </row>
    <row r="9" spans="3:11" ht="12.75">
      <c r="C9" s="97" t="s">
        <v>127</v>
      </c>
      <c r="D9" s="97"/>
      <c r="E9" s="97" t="s">
        <v>128</v>
      </c>
      <c r="F9" s="97"/>
      <c r="G9" s="97" t="s">
        <v>129</v>
      </c>
      <c r="H9" s="97"/>
      <c r="I9" s="97" t="s">
        <v>130</v>
      </c>
      <c r="J9" s="97"/>
      <c r="K9" s="97"/>
    </row>
    <row r="10" spans="3:11" ht="12.75">
      <c r="C10" s="97" t="s">
        <v>131</v>
      </c>
      <c r="D10" s="97"/>
      <c r="E10" s="97" t="s">
        <v>132</v>
      </c>
      <c r="F10" s="97"/>
      <c r="G10" s="97" t="s">
        <v>133</v>
      </c>
      <c r="H10" s="97"/>
      <c r="I10" s="97" t="s">
        <v>134</v>
      </c>
      <c r="J10" s="97"/>
      <c r="K10" s="97" t="s">
        <v>16</v>
      </c>
    </row>
    <row r="11" spans="3:11" ht="12.75"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.75">
      <c r="B12" s="1" t="s">
        <v>21</v>
      </c>
      <c r="C12" s="97" t="s">
        <v>17</v>
      </c>
      <c r="D12" s="97"/>
      <c r="E12" s="97" t="s">
        <v>17</v>
      </c>
      <c r="F12" s="97"/>
      <c r="G12" s="97" t="s">
        <v>17</v>
      </c>
      <c r="H12" s="97"/>
      <c r="I12" s="97" t="s">
        <v>17</v>
      </c>
      <c r="J12" s="97"/>
      <c r="K12" s="97" t="s">
        <v>17</v>
      </c>
    </row>
    <row r="14" spans="2:11" ht="12.75">
      <c r="B14" s="2" t="s">
        <v>135</v>
      </c>
      <c r="C14" s="6">
        <v>43285000</v>
      </c>
      <c r="D14" s="6"/>
      <c r="E14" s="6">
        <v>7400325</v>
      </c>
      <c r="G14" s="6">
        <v>2683728</v>
      </c>
      <c r="I14" s="6">
        <v>-8262510</v>
      </c>
      <c r="J14" s="6"/>
      <c r="K14" s="6">
        <f>SUM(C14:I14)</f>
        <v>45106543</v>
      </c>
    </row>
    <row r="15" spans="9:11" ht="12.75">
      <c r="I15" s="6"/>
      <c r="J15" s="6"/>
      <c r="K15" s="6"/>
    </row>
    <row r="16" spans="2:11" s="7" customFormat="1" ht="12.75">
      <c r="B16" s="7" t="s">
        <v>136</v>
      </c>
      <c r="C16" s="84">
        <v>0</v>
      </c>
      <c r="D16" s="84"/>
      <c r="E16" s="84">
        <v>0</v>
      </c>
      <c r="F16" s="84"/>
      <c r="G16" s="66">
        <v>-64948</v>
      </c>
      <c r="H16" s="84"/>
      <c r="I16" s="66">
        <v>-30095921</v>
      </c>
      <c r="J16" s="66"/>
      <c r="K16" s="66">
        <f>C16+E16+G16+I16</f>
        <v>-30160869</v>
      </c>
    </row>
    <row r="17" spans="2:11" ht="12.75">
      <c r="B17" s="2" t="s">
        <v>137</v>
      </c>
      <c r="C17" s="84">
        <v>0</v>
      </c>
      <c r="D17" s="98"/>
      <c r="E17" s="84">
        <v>0</v>
      </c>
      <c r="F17" s="98"/>
      <c r="G17" s="84">
        <v>0</v>
      </c>
      <c r="H17" s="98"/>
      <c r="I17" s="84">
        <v>0</v>
      </c>
      <c r="K17" s="84">
        <f>SUM(C17:I17)</f>
        <v>0</v>
      </c>
    </row>
    <row r="18" spans="2:11" ht="12.75">
      <c r="B18" s="2" t="s">
        <v>23</v>
      </c>
      <c r="C18" s="84">
        <v>0</v>
      </c>
      <c r="D18" s="98"/>
      <c r="E18" s="84">
        <v>0</v>
      </c>
      <c r="F18" s="98"/>
      <c r="G18" s="84">
        <v>0</v>
      </c>
      <c r="H18" s="98"/>
      <c r="I18" s="84">
        <v>0</v>
      </c>
      <c r="K18" s="84">
        <f>SUM(C18:I18)</f>
        <v>0</v>
      </c>
    </row>
    <row r="19" spans="3:11" ht="12.75">
      <c r="C19" s="15"/>
      <c r="E19" s="15"/>
      <c r="G19" s="15"/>
      <c r="I19" s="15"/>
      <c r="K19" s="15"/>
    </row>
    <row r="20" spans="2:11" ht="9.75" customHeight="1">
      <c r="B20" s="182" t="s">
        <v>138</v>
      </c>
      <c r="C20" s="183">
        <f>SUM(C14:C18)</f>
        <v>43285000</v>
      </c>
      <c r="E20" s="183">
        <f>SUM(E13:E19)</f>
        <v>7400325</v>
      </c>
      <c r="G20" s="185">
        <f>SUM(G14:G19)</f>
        <v>2618780</v>
      </c>
      <c r="I20" s="183">
        <f>SUM(I14:I19)</f>
        <v>-38358431</v>
      </c>
      <c r="K20" s="183">
        <f>K14+K16+K17+K18</f>
        <v>14945674</v>
      </c>
    </row>
    <row r="21" spans="2:11" ht="9.75" customHeight="1" thickBot="1">
      <c r="B21" s="182"/>
      <c r="C21" s="184"/>
      <c r="D21" s="6"/>
      <c r="E21" s="184"/>
      <c r="G21" s="186"/>
      <c r="I21" s="184"/>
      <c r="J21" s="6"/>
      <c r="K21" s="184"/>
    </row>
    <row r="22" ht="13.5" thickTop="1"/>
    <row r="24" spans="2:11" ht="12.75">
      <c r="B24" s="2" t="s">
        <v>139</v>
      </c>
      <c r="C24" s="6">
        <v>39900000</v>
      </c>
      <c r="E24" s="6">
        <v>5504725</v>
      </c>
      <c r="G24" s="6">
        <v>2748676</v>
      </c>
      <c r="I24" s="6">
        <v>-6445652</v>
      </c>
      <c r="K24" s="6">
        <f>SUM(C24:I24)</f>
        <v>41707749</v>
      </c>
    </row>
    <row r="25" spans="2:11" ht="12.75">
      <c r="B25" s="2" t="s">
        <v>136</v>
      </c>
      <c r="C25" s="99">
        <v>0</v>
      </c>
      <c r="D25" s="99"/>
      <c r="E25" s="99">
        <v>0</v>
      </c>
      <c r="G25" s="6">
        <v>-64948</v>
      </c>
      <c r="I25" s="6">
        <v>-1816858</v>
      </c>
      <c r="K25" s="6">
        <f>SUM(C25:I25)</f>
        <v>-1881806</v>
      </c>
    </row>
    <row r="26" spans="2:11" ht="12.75">
      <c r="B26" s="2" t="s">
        <v>137</v>
      </c>
      <c r="C26" s="6">
        <v>3385000</v>
      </c>
      <c r="E26" s="6">
        <v>1895600</v>
      </c>
      <c r="G26" s="98">
        <v>0</v>
      </c>
      <c r="H26" s="98"/>
      <c r="I26" s="98">
        <v>0</v>
      </c>
      <c r="K26" s="6">
        <f>SUM(C26:I26)</f>
        <v>5280600</v>
      </c>
    </row>
    <row r="27" spans="2:11" ht="12.75">
      <c r="B27" s="2" t="s">
        <v>23</v>
      </c>
      <c r="C27" s="98">
        <v>0</v>
      </c>
      <c r="D27" s="98"/>
      <c r="E27" s="98">
        <v>0</v>
      </c>
      <c r="F27" s="98"/>
      <c r="G27" s="98">
        <v>0</v>
      </c>
      <c r="H27" s="98"/>
      <c r="I27" s="98">
        <v>0</v>
      </c>
      <c r="J27" s="98"/>
      <c r="K27" s="98">
        <f>SUM(C27:I27)</f>
        <v>0</v>
      </c>
    </row>
    <row r="28" spans="3:11" ht="12.75">
      <c r="C28" s="15"/>
      <c r="E28" s="15"/>
      <c r="G28" s="15"/>
      <c r="I28" s="15"/>
      <c r="K28" s="15"/>
    </row>
    <row r="29" spans="2:11" ht="9.75" customHeight="1">
      <c r="B29" s="182" t="s">
        <v>140</v>
      </c>
      <c r="C29" s="183">
        <f>C24+C25+C26+C27</f>
        <v>43285000</v>
      </c>
      <c r="E29" s="183">
        <f>E24+E25+E26+E27</f>
        <v>7400325</v>
      </c>
      <c r="G29" s="185">
        <f>G24+G25+G26+G27</f>
        <v>2683728</v>
      </c>
      <c r="H29" s="97"/>
      <c r="I29" s="183">
        <f>I24+I25+I26+I27</f>
        <v>-8262510</v>
      </c>
      <c r="K29" s="188">
        <f>SUM(K24:K28)</f>
        <v>45106543</v>
      </c>
    </row>
    <row r="30" spans="2:11" ht="9.75" customHeight="1" thickBot="1">
      <c r="B30" s="182"/>
      <c r="C30" s="187"/>
      <c r="E30" s="187"/>
      <c r="G30" s="186"/>
      <c r="H30" s="97"/>
      <c r="I30" s="187"/>
      <c r="K30" s="184"/>
    </row>
    <row r="31" ht="13.5" thickTop="1"/>
    <row r="33" spans="2:11" ht="12.75">
      <c r="B33" s="152" t="s">
        <v>141</v>
      </c>
      <c r="C33" s="152"/>
      <c r="D33" s="152"/>
      <c r="E33" s="152"/>
      <c r="F33" s="152"/>
      <c r="G33" s="152"/>
      <c r="H33" s="152"/>
      <c r="I33" s="152"/>
      <c r="J33" s="152"/>
      <c r="K33" s="152"/>
    </row>
    <row r="34" spans="2:11" ht="12.75">
      <c r="B34" s="152" t="s">
        <v>85</v>
      </c>
      <c r="C34" s="152"/>
      <c r="D34" s="152"/>
      <c r="E34" s="152"/>
      <c r="F34" s="152"/>
      <c r="G34" s="152"/>
      <c r="H34" s="152"/>
      <c r="I34" s="152"/>
      <c r="J34" s="152"/>
      <c r="K34" s="152"/>
    </row>
  </sheetData>
  <mergeCells count="14">
    <mergeCell ref="B33:K33"/>
    <mergeCell ref="B34:K34"/>
    <mergeCell ref="I20:I21"/>
    <mergeCell ref="K20:K21"/>
    <mergeCell ref="B29:B30"/>
    <mergeCell ref="C29:C30"/>
    <mergeCell ref="E29:E30"/>
    <mergeCell ref="G29:G30"/>
    <mergeCell ref="I29:I30"/>
    <mergeCell ref="K29:K30"/>
    <mergeCell ref="B20:B21"/>
    <mergeCell ref="C20:C21"/>
    <mergeCell ref="E20:E21"/>
    <mergeCell ref="G20:G21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Chua</cp:lastModifiedBy>
  <cp:lastPrinted>2003-10-30T03:45:43Z</cp:lastPrinted>
  <dcterms:created xsi:type="dcterms:W3CDTF">2001-12-28T02:18:49Z</dcterms:created>
  <dcterms:modified xsi:type="dcterms:W3CDTF">2003-10-30T03:46:06Z</dcterms:modified>
  <cp:category/>
  <cp:version/>
  <cp:contentType/>
  <cp:contentStatus/>
</cp:coreProperties>
</file>